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10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11.xml" ContentType="application/vnd.openxmlformats-officedocument.drawingml.chart+xml"/>
  <Override PartName="/xl/drawings/drawing14.xml" ContentType="application/vnd.openxmlformats-officedocument.drawing+xml"/>
  <Override PartName="/xl/charts/chart12.xml" ContentType="application/vnd.openxmlformats-officedocument.drawingml.chart+xml"/>
  <Override PartName="/xl/drawings/drawing15.xml" ContentType="application/vnd.openxmlformats-officedocument.drawing+xml"/>
  <Override PartName="/xl/charts/chart13.xml" ContentType="application/vnd.openxmlformats-officedocument.drawingml.chart+xml"/>
  <Override PartName="/xl/drawings/drawing16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drawings/drawing17.xml" ContentType="application/vnd.openxmlformats-officedocument.drawing+xml"/>
  <Override PartName="/xl/charts/chart16.xml" ContentType="application/vnd.openxmlformats-officedocument.drawingml.chart+xml"/>
  <Override PartName="/xl/drawings/drawing18.xml" ContentType="application/vnd.openxmlformats-officedocument.drawing+xml"/>
  <Override PartName="/xl/charts/chart17.xml" ContentType="application/vnd.openxmlformats-officedocument.drawingml.chart+xml"/>
  <Override PartName="/xl/drawings/drawing19.xml" ContentType="application/vnd.openxmlformats-officedocument.drawing+xml"/>
  <Override PartName="/xl/charts/chart18.xml" ContentType="application/vnd.openxmlformats-officedocument.drawingml.chart+xml"/>
  <Override PartName="/xl/drawings/drawing20.xml" ContentType="application/vnd.openxmlformats-officedocument.drawing+xml"/>
  <Override PartName="/xl/charts/chart19.xml" ContentType="application/vnd.openxmlformats-officedocument.drawingml.chart+xml"/>
  <Override PartName="/xl/drawings/drawing21.xml" ContentType="application/vnd.openxmlformats-officedocument.drawingml.chartshapes+xml"/>
  <Override PartName="/xl/drawings/drawing22.xml" ContentType="application/vnd.openxmlformats-officedocument.drawing+xml"/>
  <Override PartName="/xl/charts/chart20.xml" ContentType="application/vnd.openxmlformats-officedocument.drawingml.chart+xml"/>
  <Override PartName="/xl/drawings/drawing2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nthony\Desktop\"/>
    </mc:Choice>
  </mc:AlternateContent>
  <bookViews>
    <workbookView xWindow="0" yWindow="0" windowWidth="28800" windowHeight="12435" tabRatio="964" activeTab="16"/>
  </bookViews>
  <sheets>
    <sheet name="listed vs. sold" sheetId="1" r:id="rId1"/>
    <sheet name="Single Family Listed" sheetId="2" r:id="rId2"/>
    <sheet name="Condo Listed" sheetId="3" r:id="rId3"/>
    <sheet name="Single Family Sold" sheetId="4" r:id="rId4"/>
    <sheet name="Condo Sold" sheetId="5" r:id="rId5"/>
    <sheet name="Sales" sheetId="6" r:id="rId6"/>
    <sheet name="Listings" sheetId="7" r:id="rId7"/>
    <sheet name="Average Price" sheetId="8" r:id="rId8"/>
    <sheet name="Median Price" sheetId="9" r:id="rId9"/>
    <sheet name="Listed vs. Leased" sheetId="10" r:id="rId10"/>
    <sheet name="Rental Listed" sheetId="11" r:id="rId11"/>
    <sheet name="Rental Leased" sheetId="12" r:id="rId12"/>
    <sheet name="RNT Ave Med Price" sheetId="13" r:id="rId13"/>
    <sheet name="Vert List vs. Sold" sheetId="14" r:id="rId14"/>
    <sheet name="Vert Listed" sheetId="15" r:id="rId15"/>
    <sheet name="Vert Sold" sheetId="16" r:id="rId16"/>
    <sheet name="Vert Ave Price" sheetId="17" r:id="rId17"/>
    <sheet name="Vert Med Price" sheetId="18" r:id="rId18"/>
  </sheets>
  <definedNames>
    <definedName name="_xlnm.Print_Area" localSheetId="3">'Single Family Sold'!$A$1:$N$34</definedName>
  </definedNames>
  <calcPr calcId="152511"/>
</workbook>
</file>

<file path=xl/calcChain.xml><?xml version="1.0" encoding="utf-8"?>
<calcChain xmlns="http://schemas.openxmlformats.org/spreadsheetml/2006/main">
  <c r="O5" i="18" l="1"/>
  <c r="N5" i="17"/>
  <c r="N6" i="13"/>
  <c r="N6" i="8"/>
  <c r="N12" i="8"/>
  <c r="N5" i="2" l="1"/>
  <c r="B6" i="10"/>
  <c r="N2" i="11"/>
  <c r="B3" i="10" s="1"/>
  <c r="N5" i="11"/>
  <c r="N13" i="13"/>
  <c r="N12" i="9"/>
  <c r="B8" i="1"/>
  <c r="N5" i="16"/>
  <c r="C6" i="14" s="1"/>
  <c r="D6" i="14" s="1"/>
  <c r="N5" i="15"/>
  <c r="N2" i="13"/>
  <c r="N2" i="12"/>
  <c r="C3" i="10" s="1"/>
  <c r="N4" i="11"/>
  <c r="B5" i="10" s="1"/>
  <c r="N3" i="11"/>
  <c r="B4" i="10" s="1"/>
  <c r="E16" i="9"/>
  <c r="E15" i="9"/>
  <c r="D16" i="9"/>
  <c r="C16" i="9"/>
  <c r="D15" i="9"/>
  <c r="C15" i="9"/>
  <c r="N11" i="9"/>
  <c r="N10" i="9"/>
  <c r="N9" i="9"/>
  <c r="N6" i="9"/>
  <c r="F15" i="9" s="1"/>
  <c r="N5" i="9"/>
  <c r="N4" i="9"/>
  <c r="N3" i="9"/>
  <c r="N2" i="9"/>
  <c r="F15" i="8"/>
  <c r="C14" i="8"/>
  <c r="N4" i="8"/>
  <c r="D14" i="8" s="1"/>
  <c r="N3" i="8"/>
  <c r="N2" i="8"/>
  <c r="B14" i="8" s="1"/>
  <c r="N8" i="8"/>
  <c r="E18" i="7"/>
  <c r="D18" i="7"/>
  <c r="C18" i="7"/>
  <c r="B18" i="7"/>
  <c r="F18" i="6"/>
  <c r="E18" i="6"/>
  <c r="D18" i="6"/>
  <c r="C18" i="6"/>
  <c r="B18" i="6"/>
  <c r="N6" i="5"/>
  <c r="N5" i="5"/>
  <c r="N4" i="5"/>
  <c r="N3" i="5"/>
  <c r="N2" i="5"/>
  <c r="N6" i="4"/>
  <c r="N5" i="4"/>
  <c r="C8" i="1" s="1"/>
  <c r="N6" i="3"/>
  <c r="N5" i="3"/>
  <c r="N4" i="2"/>
  <c r="N6" i="2"/>
  <c r="N4" i="4"/>
  <c r="N3" i="4"/>
  <c r="N2" i="4"/>
  <c r="N4" i="3"/>
  <c r="N3" i="3"/>
  <c r="N2" i="3"/>
  <c r="N2" i="2"/>
  <c r="N3" i="2"/>
  <c r="F14" i="8" l="1"/>
  <c r="N4" i="17" l="1"/>
  <c r="N3" i="17"/>
  <c r="O3" i="18" l="1"/>
  <c r="O4" i="18"/>
  <c r="N13" i="9"/>
  <c r="F16" i="9" s="1"/>
  <c r="N12" i="13" l="1"/>
  <c r="N5" i="13" l="1"/>
  <c r="N10" i="13"/>
  <c r="N11" i="13"/>
  <c r="N6" i="12"/>
  <c r="O2" i="18" l="1"/>
  <c r="F18" i="7"/>
  <c r="N4" i="16"/>
  <c r="C5" i="14" s="1"/>
  <c r="N4" i="15"/>
  <c r="B5" i="14" s="1"/>
  <c r="C7" i="10"/>
  <c r="N6" i="11"/>
  <c r="H9" i="1"/>
  <c r="C9" i="1"/>
  <c r="G9" i="1"/>
  <c r="B9" i="1"/>
  <c r="D5" i="14" l="1"/>
  <c r="B7" i="10"/>
  <c r="D7" i="10" s="1"/>
  <c r="D9" i="1"/>
  <c r="I9" i="1"/>
  <c r="N5" i="8"/>
  <c r="E14" i="8" s="1"/>
  <c r="N11" i="8"/>
  <c r="E15" i="8" s="1"/>
  <c r="N10" i="8" l="1"/>
  <c r="D15" i="8" s="1"/>
  <c r="N2" i="17" l="1"/>
  <c r="N5" i="12" l="1"/>
  <c r="C6" i="10" s="1"/>
  <c r="D6" i="10" s="1"/>
  <c r="H8" i="1"/>
  <c r="D8" i="1"/>
  <c r="G8" i="1"/>
  <c r="N4" i="13"/>
  <c r="N4" i="12"/>
  <c r="N9" i="8"/>
  <c r="C15" i="8" s="1"/>
  <c r="C7" i="1"/>
  <c r="H7" i="1"/>
  <c r="G7" i="1"/>
  <c r="B7" i="1"/>
  <c r="B6" i="1"/>
  <c r="N3" i="12"/>
  <c r="C4" i="10" s="1"/>
  <c r="B5" i="1"/>
  <c r="N3" i="13"/>
  <c r="N3" i="16"/>
  <c r="C4" i="14" s="1"/>
  <c r="N2" i="16"/>
  <c r="C3" i="14" s="1"/>
  <c r="N3" i="15"/>
  <c r="B4" i="14" s="1"/>
  <c r="N2" i="15"/>
  <c r="B3" i="14" s="1"/>
  <c r="N9" i="13"/>
  <c r="D3" i="10"/>
  <c r="H6" i="1"/>
  <c r="H5" i="1"/>
  <c r="C6" i="1"/>
  <c r="D6" i="1" s="1"/>
  <c r="C5" i="1"/>
  <c r="G6" i="1"/>
  <c r="G5" i="1"/>
  <c r="D3" i="14" l="1"/>
  <c r="D5" i="10"/>
  <c r="C5" i="10"/>
  <c r="I7" i="1"/>
  <c r="D4" i="10"/>
  <c r="D5" i="1"/>
  <c r="I6" i="1"/>
  <c r="I5" i="1"/>
  <c r="D7" i="1"/>
  <c r="D4" i="14"/>
  <c r="I8" i="1"/>
</calcChain>
</file>

<file path=xl/sharedStrings.xml><?xml version="1.0" encoding="utf-8"?>
<sst xmlns="http://schemas.openxmlformats.org/spreadsheetml/2006/main" count="262" uniqueCount="50">
  <si>
    <t>Single Family</t>
  </si>
  <si>
    <t>Condo/Townhome</t>
  </si>
  <si>
    <t># Listed</t>
  </si>
  <si>
    <t># Sold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</si>
  <si>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</si>
  <si>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</si>
  <si>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</si>
  <si>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</si>
  <si>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</si>
  <si>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</si>
  <si>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</si>
  <si>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</si>
  <si>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</si>
  <si>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</si>
  <si>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</si>
  <si>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</si>
  <si>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</t>
  </si>
  <si>
    <t>Sales for Year</t>
  </si>
  <si>
    <t xml:space="preserve">     All Property Types</t>
  </si>
  <si>
    <t xml:space="preserve">     (This includes SFR, CON, TWH, MUL, LND)</t>
  </si>
  <si>
    <t xml:space="preserve">       RNT is included in the closings through 2007.</t>
  </si>
  <si>
    <t>January</t>
  </si>
  <si>
    <t>February</t>
  </si>
  <si>
    <t>March</t>
  </si>
  <si>
    <t>April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</si>
  <si>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</si>
  <si>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</si>
  <si>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</si>
  <si>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</si>
  <si>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</si>
  <si>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</si>
  <si>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</si>
  <si>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Listings for Year </t>
  </si>
  <si>
    <t xml:space="preserve">   All Property Types</t>
  </si>
  <si>
    <t xml:space="preserve">  (This includes SFR, CON, TWH, MUL, LND)</t>
  </si>
  <si>
    <t xml:space="preserve">   RNT is included in the new listings through 2007.</t>
  </si>
  <si>
    <t>Average Price</t>
  </si>
  <si>
    <t>Condominium</t>
  </si>
  <si>
    <t>SFR</t>
  </si>
  <si>
    <t>Medium Price</t>
  </si>
  <si>
    <t>Condo</t>
  </si>
  <si>
    <t>Residential Rental</t>
  </si>
  <si>
    <t># Leased</t>
  </si>
  <si>
    <t>Median Price</t>
  </si>
  <si>
    <t>Vertical</t>
  </si>
  <si>
    <t xml:space="preserve">Feb </t>
  </si>
  <si>
    <t xml:space="preserve">Jun </t>
  </si>
  <si>
    <t>Sept</t>
  </si>
  <si>
    <t xml:space="preserve">Oct </t>
  </si>
  <si>
    <t>LAST UPDATED March 7,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</si>
</sst>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$&quot;#,##0_);[Red]\(&quot;$&quot;#,##0\)"/>
    <numFmt numFmtId="8" formatCode="&quot;$&quot;#,##0.00_);[Red]\(&quot;$&quot;#,##0.0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&quot;$&quot;#,##0"/>
    <numFmt numFmtId="165" formatCode="&quot;$&quot;#,##0.00"/>
  </numFmts>
  <fonts count="28" x14ac:knownFonts="1">
    <font>
      <sz val="10"/>
      <name val="Arial"/>
    </font>
    <font>
      <sz val="10"/>
      <name val="Cambria"/>
      <family val="1"/>
    </font>
    <font>
      <b/>
      <sz val="14"/>
      <name val="Lucida Bright"/>
      <family val="1"/>
    </font>
    <font>
      <sz val="10"/>
      <name val="Lucida Bright"/>
      <family val="1"/>
    </font>
    <font>
      <b/>
      <sz val="10"/>
      <name val="Lucida Bright"/>
      <family val="1"/>
    </font>
    <font>
      <b/>
      <sz val="8.5"/>
      <name val="Lucida Bright"/>
      <family val="1"/>
    </font>
    <font>
      <b/>
      <sz val="10"/>
      <name val="Cambria"/>
      <family val="1"/>
    </font>
    <font>
      <b/>
      <sz val="10"/>
      <color indexed="10"/>
      <name val="Lucida Bright"/>
      <family val="1"/>
    </font>
    <font>
      <b/>
      <sz val="11"/>
      <name val="Lucida Bright"/>
      <family val="1"/>
    </font>
    <font>
      <sz val="11"/>
      <name val="Lucida Bright"/>
      <family val="1"/>
    </font>
    <font>
      <sz val="12"/>
      <name val="Cambria"/>
      <family val="1"/>
    </font>
    <font>
      <sz val="12"/>
      <name val="Lucida Bright"/>
      <family val="1"/>
    </font>
    <font>
      <b/>
      <sz val="12"/>
      <name val="Lucida Bright"/>
      <family val="1"/>
    </font>
    <font>
      <sz val="14"/>
      <name val="Arial Narrow"/>
      <family val="2"/>
    </font>
    <font>
      <sz val="14"/>
      <name val="Lucida Bright"/>
      <family val="1"/>
    </font>
    <font>
      <sz val="11"/>
      <name val="Cambria"/>
      <family val="1"/>
    </font>
    <font>
      <sz val="9"/>
      <name val="Cambria"/>
      <family val="1"/>
    </font>
    <font>
      <b/>
      <sz val="10"/>
      <color indexed="10"/>
      <name val="Cambria"/>
      <family val="1"/>
    </font>
    <font>
      <b/>
      <sz val="12"/>
      <name val="Cambria"/>
      <family val="1"/>
    </font>
    <font>
      <b/>
      <sz val="11"/>
      <name val="Cambria"/>
      <family val="1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6" fillId="0" borderId="0" applyFont="0" applyFill="0" applyBorder="0" applyAlignment="0" applyProtection="0"/>
    <xf numFmtId="9" fontId="27" fillId="0" borderId="0" applyFont="0" applyFill="0" applyBorder="0" applyAlignment="0" applyProtection="0"/>
  </cellStyleXfs>
  <cellXfs count="20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0" fontId="6" fillId="0" borderId="0" xfId="0" applyFont="1"/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4" fillId="2" borderId="1" xfId="0" applyFont="1" applyFill="1" applyBorder="1" applyAlignment="1">
      <alignment wrapText="1"/>
    </xf>
    <xf numFmtId="0" fontId="4" fillId="2" borderId="2" xfId="0" applyFont="1" applyFill="1" applyBorder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3" fontId="3" fillId="0" borderId="1" xfId="0" applyNumberFormat="1" applyFont="1" applyBorder="1" applyAlignment="1">
      <alignment horizontal="center"/>
    </xf>
    <xf numFmtId="3" fontId="3" fillId="0" borderId="2" xfId="0" applyNumberFormat="1" applyFont="1" applyBorder="1" applyAlignment="1">
      <alignment horizontal="center"/>
    </xf>
    <xf numFmtId="9" fontId="3" fillId="0" borderId="0" xfId="0" applyNumberFormat="1" applyFont="1" applyAlignment="1">
      <alignment horizontal="center"/>
    </xf>
    <xf numFmtId="9" fontId="1" fillId="0" borderId="0" xfId="0" applyNumberFormat="1" applyFont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3" fontId="9" fillId="0" borderId="1" xfId="0" applyNumberFormat="1" applyFont="1" applyBorder="1" applyAlignment="1">
      <alignment horizontal="center"/>
    </xf>
    <xf numFmtId="3" fontId="9" fillId="0" borderId="2" xfId="0" applyNumberFormat="1" applyFont="1" applyBorder="1" applyAlignment="1">
      <alignment horizontal="center"/>
    </xf>
    <xf numFmtId="3" fontId="8" fillId="0" borderId="2" xfId="0" applyNumberFormat="1" applyFont="1" applyBorder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1" fillId="0" borderId="0" xfId="0" applyFont="1"/>
    <xf numFmtId="0" fontId="12" fillId="2" borderId="3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3" fontId="11" fillId="0" borderId="1" xfId="0" applyNumberFormat="1" applyFont="1" applyBorder="1" applyAlignment="1">
      <alignment horizontal="center"/>
    </xf>
    <xf numFmtId="3" fontId="12" fillId="0" borderId="2" xfId="0" applyNumberFormat="1" applyFont="1" applyBorder="1" applyAlignment="1">
      <alignment horizontal="center"/>
    </xf>
    <xf numFmtId="0" fontId="13" fillId="0" borderId="0" xfId="0" applyFont="1"/>
    <xf numFmtId="0" fontId="13" fillId="0" borderId="0" xfId="0" applyFont="1" applyAlignment="1">
      <alignment horizontal="center"/>
    </xf>
    <xf numFmtId="0" fontId="14" fillId="0" borderId="0" xfId="0" applyFont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2" fillId="0" borderId="0" xfId="0" applyFont="1" applyAlignment="1"/>
    <xf numFmtId="0" fontId="4" fillId="0" borderId="0" xfId="0" applyFont="1" applyAlignment="1"/>
    <xf numFmtId="0" fontId="12" fillId="2" borderId="7" xfId="0" applyFont="1" applyFill="1" applyBorder="1" applyAlignment="1">
      <alignment horizontal="center"/>
    </xf>
    <xf numFmtId="0" fontId="12" fillId="2" borderId="8" xfId="0" applyFont="1" applyFill="1" applyBorder="1" applyAlignment="1">
      <alignment horizontal="center"/>
    </xf>
    <xf numFmtId="0" fontId="12" fillId="0" borderId="3" xfId="0" applyFont="1" applyBorder="1"/>
    <xf numFmtId="3" fontId="11" fillId="0" borderId="9" xfId="0" applyNumberFormat="1" applyFont="1" applyBorder="1" applyAlignment="1">
      <alignment horizontal="center"/>
    </xf>
    <xf numFmtId="0" fontId="12" fillId="0" borderId="1" xfId="0" applyFont="1" applyBorder="1"/>
    <xf numFmtId="3" fontId="11" fillId="0" borderId="10" xfId="0" applyNumberFormat="1" applyFont="1" applyBorder="1" applyAlignment="1">
      <alignment horizontal="center"/>
    </xf>
    <xf numFmtId="3" fontId="8" fillId="0" borderId="7" xfId="0" applyNumberFormat="1" applyFont="1" applyBorder="1" applyAlignment="1">
      <alignment horizontal="center"/>
    </xf>
    <xf numFmtId="3" fontId="8" fillId="0" borderId="12" xfId="0" applyNumberFormat="1" applyFont="1" applyBorder="1" applyAlignment="1">
      <alignment horizontal="center"/>
    </xf>
    <xf numFmtId="3" fontId="12" fillId="0" borderId="0" xfId="0" applyNumberFormat="1" applyFont="1" applyAlignment="1">
      <alignment horizontal="center"/>
    </xf>
    <xf numFmtId="0" fontId="11" fillId="0" borderId="3" xfId="0" applyFont="1" applyBorder="1"/>
    <xf numFmtId="0" fontId="11" fillId="0" borderId="1" xfId="0" applyFont="1" applyBorder="1"/>
    <xf numFmtId="0" fontId="1" fillId="0" borderId="0" xfId="0" applyFont="1" applyAlignment="1">
      <alignment horizontal="right"/>
    </xf>
    <xf numFmtId="0" fontId="6" fillId="2" borderId="3" xfId="0" applyFont="1" applyFill="1" applyBorder="1" applyAlignment="1">
      <alignment horizontal="right"/>
    </xf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164" fontId="15" fillId="0" borderId="1" xfId="0" applyNumberFormat="1" applyFont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164" fontId="1" fillId="0" borderId="0" xfId="0" applyNumberFormat="1" applyFont="1" applyAlignment="1">
      <alignment horizontal="right"/>
    </xf>
    <xf numFmtId="164" fontId="1" fillId="0" borderId="0" xfId="0" applyNumberFormat="1" applyFont="1" applyAlignment="1"/>
    <xf numFmtId="0" fontId="6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17" fillId="0" borderId="0" xfId="0" applyFont="1"/>
    <xf numFmtId="3" fontId="1" fillId="0" borderId="1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horizontal="center"/>
    </xf>
    <xf numFmtId="9" fontId="1" fillId="0" borderId="0" xfId="0" applyNumberFormat="1" applyFont="1"/>
    <xf numFmtId="0" fontId="18" fillId="0" borderId="0" xfId="0" applyFont="1" applyAlignment="1">
      <alignment horizontal="center"/>
    </xf>
    <xf numFmtId="0" fontId="18" fillId="2" borderId="3" xfId="0" applyFont="1" applyFill="1" applyBorder="1" applyAlignment="1">
      <alignment horizontal="center"/>
    </xf>
    <xf numFmtId="0" fontId="18" fillId="2" borderId="4" xfId="0" applyFont="1" applyFill="1" applyBorder="1" applyAlignment="1">
      <alignment horizontal="center"/>
    </xf>
    <xf numFmtId="3" fontId="10" fillId="0" borderId="1" xfId="0" applyNumberFormat="1" applyFont="1" applyBorder="1" applyAlignment="1">
      <alignment horizontal="center"/>
    </xf>
    <xf numFmtId="3" fontId="10" fillId="0" borderId="2" xfId="0" applyNumberFormat="1" applyFont="1" applyBorder="1" applyAlignment="1">
      <alignment horizontal="center"/>
    </xf>
    <xf numFmtId="3" fontId="18" fillId="0" borderId="2" xfId="0" applyNumberFormat="1" applyFont="1" applyBorder="1" applyAlignment="1">
      <alignment horizontal="center"/>
    </xf>
    <xf numFmtId="0" fontId="18" fillId="0" borderId="0" xfId="0" applyFont="1"/>
    <xf numFmtId="0" fontId="10" fillId="0" borderId="0" xfId="0" applyFont="1" applyAlignment="1">
      <alignment horizontal="left"/>
    </xf>
    <xf numFmtId="0" fontId="19" fillId="2" borderId="3" xfId="0" applyFont="1" applyFill="1" applyBorder="1" applyAlignment="1">
      <alignment horizontal="left"/>
    </xf>
    <xf numFmtId="0" fontId="19" fillId="2" borderId="4" xfId="0" applyFont="1" applyFill="1" applyBorder="1" applyAlignment="1">
      <alignment horizontal="center"/>
    </xf>
    <xf numFmtId="0" fontId="19" fillId="2" borderId="5" xfId="0" applyFont="1" applyFill="1" applyBorder="1" applyAlignment="1">
      <alignment horizontal="center"/>
    </xf>
    <xf numFmtId="0" fontId="19" fillId="2" borderId="3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164" fontId="15" fillId="0" borderId="0" xfId="0" applyNumberFormat="1" applyFont="1" applyAlignment="1">
      <alignment horizontal="center"/>
    </xf>
    <xf numFmtId="164" fontId="15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0" fontId="6" fillId="2" borderId="3" xfId="0" applyFont="1" applyFill="1" applyBorder="1" applyAlignment="1">
      <alignment horizontal="left"/>
    </xf>
    <xf numFmtId="42" fontId="15" fillId="0" borderId="0" xfId="0" applyNumberFormat="1" applyFont="1" applyAlignment="1">
      <alignment horizontal="center"/>
    </xf>
    <xf numFmtId="6" fontId="15" fillId="0" borderId="0" xfId="0" applyNumberFormat="1" applyFont="1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center"/>
    </xf>
    <xf numFmtId="0" fontId="21" fillId="0" borderId="0" xfId="0" applyFont="1"/>
    <xf numFmtId="0" fontId="21" fillId="0" borderId="0" xfId="0" applyFont="1" applyAlignment="1">
      <alignment horizontal="center"/>
    </xf>
    <xf numFmtId="0" fontId="22" fillId="3" borderId="13" xfId="0" applyFont="1" applyFill="1" applyBorder="1" applyAlignment="1">
      <alignment horizontal="center"/>
    </xf>
    <xf numFmtId="0" fontId="22" fillId="3" borderId="14" xfId="0" applyFont="1" applyFill="1" applyBorder="1" applyAlignment="1">
      <alignment horizontal="center"/>
    </xf>
    <xf numFmtId="0" fontId="22" fillId="3" borderId="8" xfId="0" applyFont="1" applyFill="1" applyBorder="1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/>
    </xf>
    <xf numFmtId="0" fontId="20" fillId="0" borderId="1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4" fillId="3" borderId="13" xfId="0" applyFont="1" applyFill="1" applyBorder="1" applyAlignment="1">
      <alignment horizontal="center"/>
    </xf>
    <xf numFmtId="0" fontId="24" fillId="3" borderId="14" xfId="0" applyFont="1" applyFill="1" applyBorder="1" applyAlignment="1">
      <alignment horizontal="center"/>
    </xf>
    <xf numFmtId="0" fontId="24" fillId="3" borderId="8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3" fontId="9" fillId="0" borderId="5" xfId="0" applyNumberFormat="1" applyFont="1" applyBorder="1" applyAlignment="1">
      <alignment horizontal="center"/>
    </xf>
    <xf numFmtId="3" fontId="9" fillId="0" borderId="3" xfId="0" applyNumberFormat="1" applyFont="1" applyBorder="1" applyAlignment="1">
      <alignment horizontal="center"/>
    </xf>
    <xf numFmtId="3" fontId="8" fillId="0" borderId="3" xfId="0" applyNumberFormat="1" applyFont="1" applyBorder="1" applyAlignment="1">
      <alignment horizontal="center"/>
    </xf>
    <xf numFmtId="3" fontId="11" fillId="0" borderId="0" xfId="0" applyNumberFormat="1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3" fontId="12" fillId="0" borderId="10" xfId="0" applyNumberFormat="1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3" fontId="11" fillId="0" borderId="3" xfId="0" applyNumberFormat="1" applyFont="1" applyBorder="1" applyAlignment="1">
      <alignment horizontal="center"/>
    </xf>
    <xf numFmtId="3" fontId="12" fillId="0" borderId="3" xfId="0" applyNumberFormat="1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2" fillId="0" borderId="0" xfId="0" applyFont="1" applyBorder="1" applyAlignment="1">
      <alignment horizontal="left"/>
    </xf>
    <xf numFmtId="0" fontId="11" fillId="0" borderId="7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2" fillId="2" borderId="12" xfId="0" applyFont="1" applyFill="1" applyBorder="1" applyAlignment="1">
      <alignment horizontal="center"/>
    </xf>
    <xf numFmtId="0" fontId="11" fillId="0" borderId="0" xfId="0" applyFont="1" applyBorder="1" applyAlignment="1"/>
    <xf numFmtId="3" fontId="11" fillId="0" borderId="9" xfId="0" applyNumberFormat="1" applyFont="1" applyBorder="1" applyAlignment="1"/>
    <xf numFmtId="0" fontId="11" fillId="0" borderId="9" xfId="0" applyFont="1" applyBorder="1" applyAlignment="1"/>
    <xf numFmtId="3" fontId="11" fillId="0" borderId="3" xfId="0" applyNumberFormat="1" applyFont="1" applyBorder="1" applyAlignment="1"/>
    <xf numFmtId="0" fontId="11" fillId="0" borderId="3" xfId="0" applyFont="1" applyBorder="1" applyAlignment="1"/>
    <xf numFmtId="3" fontId="11" fillId="0" borderId="1" xfId="0" applyNumberFormat="1" applyFont="1" applyBorder="1" applyAlignment="1"/>
    <xf numFmtId="0" fontId="11" fillId="0" borderId="15" xfId="0" applyFont="1" applyBorder="1" applyAlignment="1"/>
    <xf numFmtId="3" fontId="11" fillId="0" borderId="15" xfId="0" applyNumberFormat="1" applyFont="1" applyBorder="1" applyAlignment="1">
      <alignment horizontal="center"/>
    </xf>
    <xf numFmtId="164" fontId="15" fillId="0" borderId="3" xfId="0" applyNumberFormat="1" applyFont="1" applyBorder="1" applyAlignment="1">
      <alignment horizontal="right"/>
    </xf>
    <xf numFmtId="3" fontId="10" fillId="0" borderId="3" xfId="0" applyNumberFormat="1" applyFont="1" applyBorder="1" applyAlignment="1">
      <alignment horizontal="center"/>
    </xf>
    <xf numFmtId="3" fontId="18" fillId="0" borderId="3" xfId="0" applyNumberFormat="1" applyFont="1" applyBorder="1" applyAlignment="1">
      <alignment horizontal="center"/>
    </xf>
    <xf numFmtId="3" fontId="10" fillId="0" borderId="11" xfId="0" applyNumberFormat="1" applyFont="1" applyBorder="1" applyAlignment="1">
      <alignment horizontal="center"/>
    </xf>
    <xf numFmtId="3" fontId="10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3" fontId="18" fillId="0" borderId="10" xfId="0" applyNumberFormat="1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8" fillId="0" borderId="0" xfId="0" applyFont="1" applyBorder="1"/>
    <xf numFmtId="164" fontId="15" fillId="0" borderId="3" xfId="0" applyNumberFormat="1" applyFont="1" applyBorder="1" applyAlignment="1">
      <alignment horizontal="center"/>
    </xf>
    <xf numFmtId="3" fontId="3" fillId="0" borderId="3" xfId="0" applyNumberFormat="1" applyFont="1" applyBorder="1" applyAlignment="1">
      <alignment horizontal="center"/>
    </xf>
    <xf numFmtId="9" fontId="6" fillId="0" borderId="0" xfId="0" applyNumberFormat="1" applyFont="1"/>
    <xf numFmtId="6" fontId="1" fillId="0" borderId="0" xfId="0" applyNumberFormat="1" applyFont="1" applyAlignment="1">
      <alignment horizontal="center"/>
    </xf>
    <xf numFmtId="3" fontId="6" fillId="0" borderId="3" xfId="0" applyNumberFormat="1" applyFont="1" applyBorder="1"/>
    <xf numFmtId="3" fontId="6" fillId="0" borderId="16" xfId="0" applyNumberFormat="1" applyFont="1" applyBorder="1"/>
    <xf numFmtId="0" fontId="1" fillId="0" borderId="0" xfId="0" applyFont="1" applyAlignment="1">
      <alignment horizontal="center" shrinkToFit="1"/>
    </xf>
    <xf numFmtId="0" fontId="6" fillId="0" borderId="0" xfId="0" applyFont="1" applyAlignment="1">
      <alignment horizontal="left" shrinkToFit="1"/>
    </xf>
    <xf numFmtId="0" fontId="6" fillId="0" borderId="0" xfId="0" applyFont="1" applyAlignment="1">
      <alignment horizontal="center" shrinkToFit="1"/>
    </xf>
    <xf numFmtId="0" fontId="1" fillId="0" borderId="0" xfId="0" applyFont="1" applyAlignment="1">
      <alignment horizontal="left" shrinkToFit="1"/>
    </xf>
    <xf numFmtId="3" fontId="1" fillId="0" borderId="0" xfId="0" applyNumberFormat="1" applyFont="1" applyAlignment="1">
      <alignment horizontal="center" shrinkToFit="1"/>
    </xf>
    <xf numFmtId="0" fontId="16" fillId="0" borderId="0" xfId="0" applyFont="1" applyAlignment="1">
      <alignment horizontal="center" shrinkToFit="1"/>
    </xf>
    <xf numFmtId="164" fontId="1" fillId="0" borderId="0" xfId="0" applyNumberFormat="1" applyFont="1" applyAlignment="1">
      <alignment horizontal="center" shrinkToFit="1"/>
    </xf>
    <xf numFmtId="0" fontId="20" fillId="0" borderId="3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0" fontId="0" fillId="0" borderId="3" xfId="0" applyBorder="1"/>
    <xf numFmtId="0" fontId="25" fillId="0" borderId="3" xfId="0" applyFont="1" applyBorder="1" applyAlignment="1">
      <alignment horizontal="left"/>
    </xf>
    <xf numFmtId="0" fontId="0" fillId="0" borderId="3" xfId="0" applyBorder="1" applyAlignment="1">
      <alignment horizontal="center"/>
    </xf>
    <xf numFmtId="6" fontId="20" fillId="0" borderId="3" xfId="0" applyNumberFormat="1" applyFont="1" applyBorder="1" applyAlignment="1">
      <alignment horizontal="center"/>
    </xf>
    <xf numFmtId="6" fontId="20" fillId="0" borderId="4" xfId="0" applyNumberFormat="1" applyFont="1" applyBorder="1" applyAlignment="1">
      <alignment horizontal="center"/>
    </xf>
    <xf numFmtId="6" fontId="0" fillId="0" borderId="0" xfId="0" applyNumberFormat="1"/>
    <xf numFmtId="3" fontId="6" fillId="2" borderId="4" xfId="0" applyNumberFormat="1" applyFont="1" applyFill="1" applyBorder="1" applyAlignment="1">
      <alignment horizontal="center"/>
    </xf>
    <xf numFmtId="3" fontId="20" fillId="0" borderId="3" xfId="0" applyNumberFormat="1" applyFont="1" applyBorder="1" applyAlignment="1">
      <alignment horizontal="center"/>
    </xf>
    <xf numFmtId="0" fontId="2" fillId="0" borderId="0" xfId="0" applyFont="1"/>
    <xf numFmtId="0" fontId="23" fillId="0" borderId="3" xfId="0" applyFont="1" applyBorder="1" applyAlignment="1">
      <alignment horizontal="center"/>
    </xf>
    <xf numFmtId="0" fontId="23" fillId="0" borderId="3" xfId="0" applyFont="1" applyBorder="1"/>
    <xf numFmtId="0" fontId="21" fillId="0" borderId="0" xfId="0" applyFont="1" applyAlignment="1">
      <alignment horizontal="left"/>
    </xf>
    <xf numFmtId="8" fontId="20" fillId="0" borderId="3" xfId="0" applyNumberFormat="1" applyFont="1" applyBorder="1" applyAlignment="1">
      <alignment horizontal="center"/>
    </xf>
    <xf numFmtId="44" fontId="20" fillId="0" borderId="3" xfId="1" applyNumberFormat="1" applyFont="1" applyBorder="1" applyAlignment="1">
      <alignment horizontal="center"/>
    </xf>
    <xf numFmtId="165" fontId="15" fillId="0" borderId="3" xfId="0" applyNumberFormat="1" applyFont="1" applyBorder="1" applyAlignment="1">
      <alignment horizontal="center"/>
    </xf>
    <xf numFmtId="9" fontId="20" fillId="0" borderId="0" xfId="2" applyFont="1"/>
    <xf numFmtId="3" fontId="3" fillId="0" borderId="11" xfId="0" applyNumberFormat="1" applyFont="1" applyBorder="1" applyAlignment="1">
      <alignment horizontal="center"/>
    </xf>
    <xf numFmtId="3" fontId="3" fillId="0" borderId="10" xfId="0" applyNumberFormat="1" applyFont="1" applyBorder="1" applyAlignment="1">
      <alignment horizontal="center"/>
    </xf>
    <xf numFmtId="0" fontId="20" fillId="0" borderId="3" xfId="0" applyFont="1" applyBorder="1"/>
    <xf numFmtId="0" fontId="18" fillId="2" borderId="13" xfId="0" applyFont="1" applyFill="1" applyBorder="1" applyAlignment="1">
      <alignment horizontal="left" shrinkToFit="1"/>
    </xf>
    <xf numFmtId="0" fontId="18" fillId="2" borderId="14" xfId="0" applyFont="1" applyFill="1" applyBorder="1" applyAlignment="1">
      <alignment horizontal="center" shrinkToFit="1"/>
    </xf>
    <xf numFmtId="0" fontId="18" fillId="2" borderId="12" xfId="0" applyFont="1" applyFill="1" applyBorder="1" applyAlignment="1">
      <alignment horizontal="center" shrinkToFit="1"/>
    </xf>
    <xf numFmtId="0" fontId="18" fillId="2" borderId="17" xfId="0" applyFont="1" applyFill="1" applyBorder="1" applyAlignment="1">
      <alignment horizontal="center" shrinkToFit="1"/>
    </xf>
    <xf numFmtId="0" fontId="18" fillId="0" borderId="0" xfId="0" applyFont="1" applyAlignment="1">
      <alignment horizontal="left" shrinkToFit="1"/>
    </xf>
    <xf numFmtId="164" fontId="10" fillId="0" borderId="0" xfId="0" applyNumberFormat="1" applyFont="1" applyAlignment="1">
      <alignment horizontal="center" shrinkToFit="1"/>
    </xf>
    <xf numFmtId="164" fontId="10" fillId="0" borderId="1" xfId="0" applyNumberFormat="1" applyFont="1" applyBorder="1" applyAlignment="1">
      <alignment horizontal="center" shrinkToFit="1"/>
    </xf>
    <xf numFmtId="6" fontId="10" fillId="0" borderId="0" xfId="0" applyNumberFormat="1" applyFont="1" applyAlignment="1">
      <alignment horizontal="center" shrinkToFit="1"/>
    </xf>
    <xf numFmtId="164" fontId="10" fillId="0" borderId="3" xfId="0" applyNumberFormat="1" applyFont="1" applyBorder="1" applyAlignment="1">
      <alignment horizontal="center" shrinkToFit="1"/>
    </xf>
    <xf numFmtId="0" fontId="10" fillId="0" borderId="0" xfId="0" applyFont="1" applyAlignment="1">
      <alignment horizontal="left" shrinkToFit="1"/>
    </xf>
    <xf numFmtId="3" fontId="10" fillId="0" borderId="0" xfId="0" applyNumberFormat="1" applyFont="1" applyAlignment="1">
      <alignment horizontal="center" shrinkToFit="1"/>
    </xf>
    <xf numFmtId="0" fontId="10" fillId="0" borderId="0" xfId="0" applyFont="1" applyAlignment="1">
      <alignment horizontal="center" shrinkToFit="1"/>
    </xf>
    <xf numFmtId="164" fontId="10" fillId="0" borderId="0" xfId="0" applyNumberFormat="1" applyFont="1" applyBorder="1" applyAlignment="1">
      <alignment horizontal="center" shrinkToFit="1"/>
    </xf>
    <xf numFmtId="0" fontId="18" fillId="2" borderId="8" xfId="0" applyFont="1" applyFill="1" applyBorder="1" applyAlignment="1">
      <alignment horizontal="center" shrinkToFit="1"/>
    </xf>
    <xf numFmtId="1" fontId="18" fillId="2" borderId="8" xfId="0" applyNumberFormat="1" applyFont="1" applyFill="1" applyBorder="1" applyAlignment="1">
      <alignment horizontal="center" shrinkToFit="1"/>
    </xf>
    <xf numFmtId="0" fontId="10" fillId="0" borderId="0" xfId="0" applyFont="1" applyAlignment="1">
      <alignment shrinkToFit="1"/>
    </xf>
    <xf numFmtId="0" fontId="2" fillId="0" borderId="0" xfId="0" applyFont="1"/>
    <xf numFmtId="0" fontId="2" fillId="0" borderId="0" xfId="0" applyFont="1"/>
    <xf numFmtId="0" fontId="4" fillId="2" borderId="16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5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825" b="1" i="0" u="none" strike="noStrike" baseline="0">
                <a:solidFill>
                  <a:srgbClr val="000000"/>
                </a:solidFill>
                <a:latin typeface="Lucida Bright"/>
              </a:rPr>
              <a:t>Condo/Townhome</a:t>
            </a:r>
          </a:p>
          <a:p>
            <a:pPr>
              <a:defRPr sz="15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025" b="1" i="0" u="none" strike="noStrike" baseline="0">
                <a:solidFill>
                  <a:srgbClr val="000000"/>
                </a:solidFill>
                <a:latin typeface="Lucida Bright"/>
              </a:rPr>
              <a:t>Comparing Listed vs. Sold</a:t>
            </a:r>
          </a:p>
        </c:rich>
      </c:tx>
      <c:layout>
        <c:manualLayout>
          <c:xMode val="edge"/>
          <c:yMode val="edge"/>
          <c:x val="0.31250016969861527"/>
          <c:y val="3.1319910514541388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26"/>
      <c:rotY val="20"/>
      <c:depthPercent val="100"/>
      <c:rAngAx val="1"/>
    </c:view3D>
    <c:floor>
      <c:thickness val="0"/>
      <c:spPr>
        <a:solidFill>
          <a:srgbClr val="CCFFCC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sideWall>
    <c:backWall>
      <c:thickness val="0"/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9.6982809649663285E-2"/>
          <c:y val="0.32662317269328556"/>
          <c:w val="0.87931080749028045"/>
          <c:h val="0.44295471365253797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'listed vs. sold'!$G$4</c:f>
              <c:strCache>
                <c:ptCount val="1"/>
                <c:pt idx="0">
                  <c:v># Listed</c:v>
                </c:pt>
              </c:strCache>
            </c:strRef>
          </c:tx>
          <c:spPr>
            <a:solidFill>
              <a:srgbClr val="FFFF99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'listed vs. sold'!$F$5:$F$9</c:f>
              <c:numCache>
                <c:formatCode>General</c:formatCode>
                <c:ptCount val="5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</c:numCache>
            </c:numRef>
          </c:cat>
          <c:val>
            <c:numRef>
              <c:f>'listed vs. sold'!$G$5:$G$9</c:f>
              <c:numCache>
                <c:formatCode>#,##0</c:formatCode>
                <c:ptCount val="5"/>
                <c:pt idx="0">
                  <c:v>14249</c:v>
                </c:pt>
                <c:pt idx="1">
                  <c:v>12838</c:v>
                </c:pt>
                <c:pt idx="2">
                  <c:v>11537</c:v>
                </c:pt>
                <c:pt idx="3">
                  <c:v>8411</c:v>
                </c:pt>
                <c:pt idx="4">
                  <c:v>2785</c:v>
                </c:pt>
              </c:numCache>
            </c:numRef>
          </c:val>
        </c:ser>
        <c:ser>
          <c:idx val="1"/>
          <c:order val="1"/>
          <c:tx>
            <c:strRef>
              <c:f>'listed vs. sold'!$H$4</c:f>
              <c:strCache>
                <c:ptCount val="1"/>
                <c:pt idx="0">
                  <c:v># Sold</c:v>
                </c:pt>
              </c:strCache>
            </c:strRef>
          </c:tx>
          <c:spPr>
            <a:solidFill>
              <a:srgbClr val="3399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'listed vs. sold'!$F$5:$F$9</c:f>
              <c:numCache>
                <c:formatCode>General</c:formatCode>
                <c:ptCount val="5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</c:numCache>
            </c:numRef>
          </c:cat>
          <c:val>
            <c:numRef>
              <c:f>'listed vs. sold'!$H$5:$H$9</c:f>
              <c:numCache>
                <c:formatCode>#,##0</c:formatCode>
                <c:ptCount val="5"/>
                <c:pt idx="0">
                  <c:v>8752</c:v>
                </c:pt>
                <c:pt idx="1">
                  <c:v>8526</c:v>
                </c:pt>
                <c:pt idx="2">
                  <c:v>9146</c:v>
                </c:pt>
                <c:pt idx="3">
                  <c:v>7569</c:v>
                </c:pt>
                <c:pt idx="4">
                  <c:v>2266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7668328"/>
        <c:axId val="197666760"/>
        <c:axId val="0"/>
      </c:bar3DChart>
      <c:catAx>
        <c:axId val="197668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Cambria"/>
                <a:ea typeface="Cambria"/>
                <a:cs typeface="Cambria"/>
              </a:defRPr>
            </a:pPr>
            <a:endParaRPr lang="en-US"/>
          </a:p>
        </c:txPr>
        <c:crossAx val="1976667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9766676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Cambria"/>
                <a:ea typeface="Cambria"/>
                <a:cs typeface="Cambria"/>
              </a:defRPr>
            </a:pPr>
            <a:endParaRPr lang="en-US"/>
          </a:p>
        </c:txPr>
        <c:crossAx val="19766832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4170260317675808"/>
          <c:y val="0.90828092797125193"/>
          <c:w val="0.17349154900896013"/>
          <c:h val="6.4877309799362348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80" b="0" i="0" u="none" strike="noStrike" baseline="0">
              <a:solidFill>
                <a:srgbClr val="000000"/>
              </a:solidFill>
              <a:latin typeface="Cambria"/>
              <a:ea typeface="Cambria"/>
              <a:cs typeface="Cambria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5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825" b="1" i="0" u="none" strike="noStrike" baseline="0">
                <a:solidFill>
                  <a:srgbClr val="000000"/>
                </a:solidFill>
                <a:latin typeface="Lucida Bright"/>
              </a:rPr>
              <a:t>Single Family</a:t>
            </a:r>
          </a:p>
          <a:p>
            <a:pPr>
              <a:defRPr sz="15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025" b="1" i="0" u="none" strike="noStrike" baseline="0">
                <a:solidFill>
                  <a:srgbClr val="000000"/>
                </a:solidFill>
                <a:latin typeface="Lucida Bright"/>
              </a:rPr>
              <a:t>Comparing Listed vs. Sold</a:t>
            </a:r>
          </a:p>
        </c:rich>
      </c:tx>
      <c:layout>
        <c:manualLayout>
          <c:xMode val="edge"/>
          <c:yMode val="edge"/>
          <c:x val="0.3415687136852254"/>
          <c:y val="3.614457831325301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32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sideWall>
    <c:backWall>
      <c:thickness val="0"/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9.5596258533460293E-2"/>
          <c:y val="0.30522148206396299"/>
          <c:w val="0.87862628629629791"/>
          <c:h val="0.49397687228772963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'listed vs. sold'!$B$4</c:f>
              <c:strCache>
                <c:ptCount val="1"/>
                <c:pt idx="0">
                  <c:v># Listed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solidFill>
                <a:srgbClr val="FFFF99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invertIfNegative val="0"/>
            <c:bubble3D val="0"/>
            <c:spPr>
              <a:solidFill>
                <a:srgbClr val="FFFF99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invertIfNegative val="0"/>
            <c:bubble3D val="0"/>
            <c:spPr>
              <a:solidFill>
                <a:srgbClr val="FFFF99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invertIfNegative val="0"/>
            <c:bubble3D val="0"/>
            <c:spPr>
              <a:solidFill>
                <a:srgbClr val="FFFF99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invertIfNegative val="0"/>
            <c:bubble3D val="0"/>
            <c:spPr>
              <a:solidFill>
                <a:srgbClr val="FFFF99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numRef>
              <c:f>'listed vs. sold'!$A$5:$A$9</c:f>
              <c:numCache>
                <c:formatCode>General</c:formatCode>
                <c:ptCount val="5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</c:numCache>
            </c:numRef>
          </c:cat>
          <c:val>
            <c:numRef>
              <c:f>'listed vs. sold'!$B$5:$B$9</c:f>
              <c:numCache>
                <c:formatCode>#,##0</c:formatCode>
                <c:ptCount val="5"/>
                <c:pt idx="0">
                  <c:v>57016</c:v>
                </c:pt>
                <c:pt idx="1">
                  <c:v>56643</c:v>
                </c:pt>
                <c:pt idx="2">
                  <c:v>55174</c:v>
                </c:pt>
                <c:pt idx="3">
                  <c:v>40271</c:v>
                </c:pt>
                <c:pt idx="4">
                  <c:v>12291</c:v>
                </c:pt>
              </c:numCache>
            </c:numRef>
          </c:val>
        </c:ser>
        <c:ser>
          <c:idx val="1"/>
          <c:order val="1"/>
          <c:tx>
            <c:strRef>
              <c:f>'listed vs. sold'!$C$4</c:f>
              <c:strCache>
                <c:ptCount val="1"/>
                <c:pt idx="0">
                  <c:v># Sold</c:v>
                </c:pt>
              </c:strCache>
            </c:strRef>
          </c:tx>
          <c:spPr>
            <a:solidFill>
              <a:srgbClr val="3399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'listed vs. sold'!$A$5:$A$9</c:f>
              <c:numCache>
                <c:formatCode>General</c:formatCode>
                <c:ptCount val="5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</c:numCache>
            </c:numRef>
          </c:cat>
          <c:val>
            <c:numRef>
              <c:f>'listed vs. sold'!$C$5:$C$9</c:f>
              <c:numCache>
                <c:formatCode>#,##0</c:formatCode>
                <c:ptCount val="5"/>
                <c:pt idx="0">
                  <c:v>38127</c:v>
                </c:pt>
                <c:pt idx="1">
                  <c:v>34434</c:v>
                </c:pt>
                <c:pt idx="2">
                  <c:v>38153</c:v>
                </c:pt>
                <c:pt idx="3">
                  <c:v>36609</c:v>
                </c:pt>
                <c:pt idx="4">
                  <c:v>10937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2691928"/>
        <c:axId val="82689968"/>
        <c:axId val="0"/>
      </c:bar3DChart>
      <c:catAx>
        <c:axId val="826919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Cambria"/>
                <a:ea typeface="Cambria"/>
                <a:cs typeface="Cambria"/>
              </a:defRPr>
            </a:pPr>
            <a:endParaRPr lang="en-US"/>
          </a:p>
        </c:txPr>
        <c:crossAx val="826899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268996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Cambria"/>
                <a:ea typeface="Cambria"/>
                <a:cs typeface="Cambria"/>
              </a:defRPr>
            </a:pPr>
            <a:endParaRPr lang="en-US"/>
          </a:p>
        </c:txPr>
        <c:crossAx val="8269192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41246022818576245"/>
          <c:y val="0.91767258008411601"/>
          <c:w val="0.17293249997885607"/>
          <c:h val="5.8232931726907577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755" b="0" i="0" u="none" strike="noStrike" baseline="0">
              <a:solidFill>
                <a:srgbClr val="000000"/>
              </a:solidFill>
              <a:latin typeface="Cambria"/>
              <a:ea typeface="Cambria"/>
              <a:cs typeface="Cambria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2000" b="1" i="0" u="none" strike="noStrike" baseline="0">
                <a:solidFill>
                  <a:srgbClr val="000000"/>
                </a:solidFill>
                <a:latin typeface="Lucida Bright"/>
              </a:rPr>
              <a:t>STATISTICS</a:t>
            </a:r>
          </a:p>
          <a:p>
            <a:pPr>
              <a:defRPr sz="16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175" b="1" i="0" u="none" strike="noStrike" baseline="0">
                <a:solidFill>
                  <a:srgbClr val="000000"/>
                </a:solidFill>
                <a:latin typeface="Lucida Bright"/>
              </a:rPr>
              <a:t>Single Family Listed</a:t>
            </a:r>
          </a:p>
        </c:rich>
      </c:tx>
      <c:layout>
        <c:manualLayout>
          <c:xMode val="edge"/>
          <c:yMode val="edge"/>
          <c:x val="0.41234963088804816"/>
          <c:y val="8.5379822729826516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787803976186822"/>
          <c:y val="0.22411964720749358"/>
          <c:w val="0.85734652652853161"/>
          <c:h val="0.62753501218098207"/>
        </c:manualLayout>
      </c:layout>
      <c:lineChart>
        <c:grouping val="standard"/>
        <c:varyColors val="0"/>
        <c:ser>
          <c:idx val="5"/>
          <c:order val="0"/>
          <c:tx>
            <c:strRef>
              <c:f>'Single Family Listed'!$A$2</c:f>
              <c:strCache>
                <c:ptCount val="1"/>
                <c:pt idx="0">
                  <c:v>2009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strRef>
              <c:f>'Single Family Listed'!$B$1:$M$1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'Single Family Listed'!$B$2:$M$2</c:f>
              <c:numCache>
                <c:formatCode>#,##0</c:formatCode>
                <c:ptCount val="12"/>
                <c:pt idx="0">
                  <c:v>5002</c:v>
                </c:pt>
                <c:pt idx="1">
                  <c:v>4954</c:v>
                </c:pt>
                <c:pt idx="2">
                  <c:v>5643</c:v>
                </c:pt>
                <c:pt idx="3">
                  <c:v>4297</c:v>
                </c:pt>
                <c:pt idx="4">
                  <c:v>4211</c:v>
                </c:pt>
                <c:pt idx="5">
                  <c:v>4799</c:v>
                </c:pt>
                <c:pt idx="6">
                  <c:v>5087</c:v>
                </c:pt>
                <c:pt idx="7">
                  <c:v>5104</c:v>
                </c:pt>
                <c:pt idx="8">
                  <c:v>4926</c:v>
                </c:pt>
                <c:pt idx="9">
                  <c:v>5482</c:v>
                </c:pt>
                <c:pt idx="10">
                  <c:v>4039</c:v>
                </c:pt>
                <c:pt idx="11">
                  <c:v>3472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'Single Family Listed'!$A$3</c:f>
              <c:strCache>
                <c:ptCount val="1"/>
                <c:pt idx="0">
                  <c:v>2010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Ref>
              <c:f>'Single Family Listed'!$B$1:$M$1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'Single Family Listed'!$B$3:$M$3</c:f>
              <c:numCache>
                <c:formatCode>#,##0</c:formatCode>
                <c:ptCount val="12"/>
                <c:pt idx="0">
                  <c:v>5323</c:v>
                </c:pt>
                <c:pt idx="1">
                  <c:v>4094</c:v>
                </c:pt>
                <c:pt idx="2">
                  <c:v>4494</c:v>
                </c:pt>
                <c:pt idx="3">
                  <c:v>4717</c:v>
                </c:pt>
                <c:pt idx="4">
                  <c:v>4408</c:v>
                </c:pt>
                <c:pt idx="5">
                  <c:v>4759</c:v>
                </c:pt>
                <c:pt idx="6">
                  <c:v>4662</c:v>
                </c:pt>
                <c:pt idx="7">
                  <c:v>5007</c:v>
                </c:pt>
                <c:pt idx="8">
                  <c:v>5871</c:v>
                </c:pt>
                <c:pt idx="9">
                  <c:v>5589</c:v>
                </c:pt>
                <c:pt idx="10">
                  <c:v>3973</c:v>
                </c:pt>
                <c:pt idx="11">
                  <c:v>3746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'Single Family Listed'!$A$4</c:f>
              <c:strCache>
                <c:ptCount val="1"/>
                <c:pt idx="0">
                  <c:v>2011</c:v>
                </c:pt>
              </c:strCache>
            </c:strRef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'Single Family Listed'!$B$4:$M$4</c:f>
              <c:numCache>
                <c:formatCode>#,##0</c:formatCode>
                <c:ptCount val="12"/>
                <c:pt idx="0">
                  <c:v>4555</c:v>
                </c:pt>
                <c:pt idx="1">
                  <c:v>4286</c:v>
                </c:pt>
                <c:pt idx="2">
                  <c:v>4830</c:v>
                </c:pt>
                <c:pt idx="3">
                  <c:v>4875</c:v>
                </c:pt>
                <c:pt idx="4">
                  <c:v>5055</c:v>
                </c:pt>
                <c:pt idx="5">
                  <c:v>4916</c:v>
                </c:pt>
                <c:pt idx="6">
                  <c:v>4533</c:v>
                </c:pt>
                <c:pt idx="7">
                  <c:v>4688</c:v>
                </c:pt>
                <c:pt idx="8">
                  <c:v>5046</c:v>
                </c:pt>
                <c:pt idx="9">
                  <c:v>4851</c:v>
                </c:pt>
                <c:pt idx="10">
                  <c:v>4355</c:v>
                </c:pt>
                <c:pt idx="11">
                  <c:v>3184</c:v>
                </c:pt>
              </c:numCache>
            </c:numRef>
          </c:val>
          <c:smooth val="0"/>
        </c:ser>
        <c:ser>
          <c:idx val="0"/>
          <c:order val="3"/>
          <c:tx>
            <c:v>2011</c:v>
          </c:tx>
          <c:val>
            <c:numRef>
              <c:f>'Single Family Listed'!$B$5:$M$5</c:f>
              <c:numCache>
                <c:formatCode>#,##0</c:formatCode>
                <c:ptCount val="12"/>
                <c:pt idx="0">
                  <c:v>4003</c:v>
                </c:pt>
                <c:pt idx="1">
                  <c:v>3608</c:v>
                </c:pt>
                <c:pt idx="2">
                  <c:v>3832</c:v>
                </c:pt>
                <c:pt idx="3">
                  <c:v>3490</c:v>
                </c:pt>
                <c:pt idx="4">
                  <c:v>3335</c:v>
                </c:pt>
                <c:pt idx="5">
                  <c:v>3349</c:v>
                </c:pt>
                <c:pt idx="6">
                  <c:v>3496</c:v>
                </c:pt>
                <c:pt idx="7">
                  <c:v>3710</c:v>
                </c:pt>
                <c:pt idx="8">
                  <c:v>3282</c:v>
                </c:pt>
                <c:pt idx="9">
                  <c:v>3265</c:v>
                </c:pt>
                <c:pt idx="10">
                  <c:v>2727</c:v>
                </c:pt>
                <c:pt idx="11">
                  <c:v>2174</c:v>
                </c:pt>
              </c:numCache>
            </c:numRef>
          </c:val>
          <c:smooth val="0"/>
        </c:ser>
        <c:ser>
          <c:idx val="1"/>
          <c:order val="4"/>
          <c:tx>
            <c:v>2012</c:v>
          </c:tx>
          <c:val>
            <c:numRef>
              <c:f>'Single Family Listed'!$B$6:$M$6</c:f>
              <c:numCache>
                <c:formatCode>#,##0</c:formatCode>
                <c:ptCount val="12"/>
                <c:pt idx="0">
                  <c:v>2839</c:v>
                </c:pt>
                <c:pt idx="1">
                  <c:v>2861</c:v>
                </c:pt>
                <c:pt idx="2">
                  <c:v>3091</c:v>
                </c:pt>
                <c:pt idx="3">
                  <c:v>3500</c:v>
                </c:pt>
              </c:numCache>
            </c:numRef>
          </c:val>
          <c:smooth val="0"/>
        </c:ser>
        <c:ser>
          <c:idx val="4"/>
          <c:order val="5"/>
          <c:tx>
            <c:v>2013</c:v>
          </c:tx>
          <c:val>
            <c:numRef>
              <c:f>'Single Family Listed'!$B$6:$N$6</c:f>
              <c:numCache>
                <c:formatCode>#,##0</c:formatCode>
                <c:ptCount val="13"/>
                <c:pt idx="0">
                  <c:v>2839</c:v>
                </c:pt>
                <c:pt idx="1">
                  <c:v>2861</c:v>
                </c:pt>
                <c:pt idx="2">
                  <c:v>3091</c:v>
                </c:pt>
                <c:pt idx="3">
                  <c:v>3500</c:v>
                </c:pt>
                <c:pt idx="12">
                  <c:v>12291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690752"/>
        <c:axId val="82691144"/>
      </c:lineChart>
      <c:catAx>
        <c:axId val="826907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650" b="1" i="0" u="none" strike="noStrike" baseline="0">
                    <a:solidFill>
                      <a:srgbClr val="000000"/>
                    </a:solidFill>
                    <a:latin typeface="Cambria"/>
                    <a:ea typeface="Cambria"/>
                    <a:cs typeface="Cambria"/>
                  </a:defRPr>
                </a:pPr>
                <a:r>
                  <a:rPr lang="en-US"/>
                  <a:t>Months</a:t>
                </a:r>
              </a:p>
            </c:rich>
          </c:tx>
          <c:layout>
            <c:manualLayout>
              <c:xMode val="edge"/>
              <c:yMode val="edge"/>
              <c:x val="0.45706219298882883"/>
              <c:y val="0.91035261167433934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0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691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269114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650" b="1" i="0" u="none" strike="noStrike" baseline="0">
                    <a:solidFill>
                      <a:srgbClr val="000000"/>
                    </a:solidFill>
                    <a:latin typeface="Cambria"/>
                    <a:ea typeface="Cambria"/>
                    <a:cs typeface="Cambria"/>
                  </a:defRPr>
                </a:pPr>
                <a:r>
                  <a:rPr lang="en-US"/>
                  <a:t>Total Units</a:t>
                </a:r>
              </a:p>
            </c:rich>
          </c:tx>
          <c:layout>
            <c:manualLayout>
              <c:xMode val="edge"/>
              <c:yMode val="edge"/>
              <c:x val="6.3875088715400997E-3"/>
              <c:y val="0.4418357609452173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75" b="0" i="0" u="none" strike="noStrike" baseline="0">
                <a:solidFill>
                  <a:srgbClr val="000000"/>
                </a:solidFill>
                <a:latin typeface="Cambria"/>
                <a:ea typeface="Cambria"/>
                <a:cs typeface="Cambria"/>
              </a:defRPr>
            </a:pPr>
            <a:endParaRPr lang="en-US"/>
          </a:p>
        </c:txPr>
        <c:crossAx val="8269075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7.1716777090843203E-2"/>
          <c:y val="3.1815053312808782E-2"/>
          <c:w val="0.29389865908705148"/>
          <c:h val="0.164271149831961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540" b="0" i="0" u="none" strike="noStrike" baseline="0">
              <a:solidFill>
                <a:srgbClr val="000000"/>
              </a:solidFill>
              <a:latin typeface="Cambria"/>
              <a:ea typeface="Cambria"/>
              <a:cs typeface="Cambria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6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2075" b="1" i="0" u="none" strike="noStrike" baseline="0">
                <a:solidFill>
                  <a:srgbClr val="000000"/>
                </a:solidFill>
                <a:latin typeface="Lucida Bright"/>
              </a:rPr>
              <a:t>STATISTICS</a:t>
            </a:r>
          </a:p>
          <a:p>
            <a:pPr>
              <a:defRPr sz="17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200" b="1" i="0" u="none" strike="noStrike" baseline="0">
                <a:solidFill>
                  <a:srgbClr val="000000"/>
                </a:solidFill>
                <a:latin typeface="Lucida Bright"/>
              </a:rPr>
              <a:t>Condo/Townhome Listed</a:t>
            </a:r>
          </a:p>
        </c:rich>
      </c:tx>
      <c:layout>
        <c:manualLayout>
          <c:xMode val="edge"/>
          <c:yMode val="edge"/>
          <c:x val="0.39078877526910671"/>
          <c:y val="2.86396181384248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01333914864218"/>
          <c:y val="0.34367561791212448"/>
          <c:w val="0.82274989713888513"/>
          <c:h val="0.36873529838488356"/>
        </c:manualLayout>
      </c:layout>
      <c:lineChart>
        <c:grouping val="standard"/>
        <c:varyColors val="0"/>
        <c:ser>
          <c:idx val="5"/>
          <c:order val="0"/>
          <c:tx>
            <c:strRef>
              <c:f>'Condo Listed'!$A$2</c:f>
              <c:strCache>
                <c:ptCount val="1"/>
                <c:pt idx="0">
                  <c:v>2009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strRef>
              <c:f>'Condo Listed'!$B$1:$M$1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'Condo Listed'!$B$2:$M$2</c:f>
              <c:numCache>
                <c:formatCode>#,##0</c:formatCode>
                <c:ptCount val="12"/>
                <c:pt idx="0">
                  <c:v>1211</c:v>
                </c:pt>
                <c:pt idx="1">
                  <c:v>1204</c:v>
                </c:pt>
                <c:pt idx="2">
                  <c:v>1362</c:v>
                </c:pt>
                <c:pt idx="3">
                  <c:v>1079</c:v>
                </c:pt>
                <c:pt idx="4">
                  <c:v>1099</c:v>
                </c:pt>
                <c:pt idx="5">
                  <c:v>1218</c:v>
                </c:pt>
                <c:pt idx="6">
                  <c:v>1338</c:v>
                </c:pt>
                <c:pt idx="7">
                  <c:v>1271</c:v>
                </c:pt>
                <c:pt idx="8">
                  <c:v>1246</c:v>
                </c:pt>
                <c:pt idx="9">
                  <c:v>1377</c:v>
                </c:pt>
                <c:pt idx="10">
                  <c:v>958</c:v>
                </c:pt>
                <c:pt idx="11">
                  <c:v>886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'Condo Listed'!$A$3</c:f>
              <c:strCache>
                <c:ptCount val="1"/>
                <c:pt idx="0">
                  <c:v>2010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'Condo Listed'!$B$1:$M$1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'Condo Listed'!$B$3:$M$3</c:f>
              <c:numCache>
                <c:formatCode>#,##0</c:formatCode>
                <c:ptCount val="12"/>
                <c:pt idx="0">
                  <c:v>987</c:v>
                </c:pt>
                <c:pt idx="1">
                  <c:v>991</c:v>
                </c:pt>
                <c:pt idx="2">
                  <c:v>1088</c:v>
                </c:pt>
                <c:pt idx="3">
                  <c:v>1166</c:v>
                </c:pt>
                <c:pt idx="4">
                  <c:v>1131</c:v>
                </c:pt>
                <c:pt idx="5">
                  <c:v>1213</c:v>
                </c:pt>
                <c:pt idx="6">
                  <c:v>1109</c:v>
                </c:pt>
                <c:pt idx="7">
                  <c:v>1071</c:v>
                </c:pt>
                <c:pt idx="8">
                  <c:v>1126</c:v>
                </c:pt>
                <c:pt idx="9">
                  <c:v>1084</c:v>
                </c:pt>
                <c:pt idx="10">
                  <c:v>950</c:v>
                </c:pt>
                <c:pt idx="11">
                  <c:v>922</c:v>
                </c:pt>
              </c:numCache>
            </c:numRef>
          </c:val>
          <c:smooth val="0"/>
        </c:ser>
        <c:ser>
          <c:idx val="2"/>
          <c:order val="2"/>
          <c:tx>
            <c:v>2010</c:v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'Condo Listed'!$B$4:$M$4</c:f>
              <c:numCache>
                <c:formatCode>#,##0</c:formatCode>
                <c:ptCount val="12"/>
                <c:pt idx="0">
                  <c:v>1068</c:v>
                </c:pt>
                <c:pt idx="1">
                  <c:v>960</c:v>
                </c:pt>
                <c:pt idx="2">
                  <c:v>1069</c:v>
                </c:pt>
                <c:pt idx="3">
                  <c:v>1144</c:v>
                </c:pt>
                <c:pt idx="4">
                  <c:v>1090</c:v>
                </c:pt>
                <c:pt idx="5">
                  <c:v>1102</c:v>
                </c:pt>
                <c:pt idx="6">
                  <c:v>1044</c:v>
                </c:pt>
                <c:pt idx="7">
                  <c:v>915</c:v>
                </c:pt>
                <c:pt idx="8">
                  <c:v>906</c:v>
                </c:pt>
                <c:pt idx="9">
                  <c:v>835</c:v>
                </c:pt>
                <c:pt idx="10">
                  <c:v>743</c:v>
                </c:pt>
                <c:pt idx="11">
                  <c:v>661</c:v>
                </c:pt>
              </c:numCache>
            </c:numRef>
          </c:val>
          <c:smooth val="0"/>
        </c:ser>
        <c:ser>
          <c:idx val="3"/>
          <c:order val="3"/>
          <c:tx>
            <c:v>2011</c:v>
          </c:tx>
          <c:val>
            <c:numRef>
              <c:f>'Condo Listed'!$B$5:$M$5</c:f>
              <c:numCache>
                <c:formatCode>#,##0</c:formatCode>
                <c:ptCount val="12"/>
                <c:pt idx="0">
                  <c:v>827</c:v>
                </c:pt>
                <c:pt idx="1">
                  <c:v>756</c:v>
                </c:pt>
                <c:pt idx="2">
                  <c:v>817</c:v>
                </c:pt>
                <c:pt idx="3">
                  <c:v>650</c:v>
                </c:pt>
                <c:pt idx="4">
                  <c:v>656</c:v>
                </c:pt>
                <c:pt idx="5">
                  <c:v>698</c:v>
                </c:pt>
                <c:pt idx="6">
                  <c:v>742</c:v>
                </c:pt>
                <c:pt idx="7">
                  <c:v>753</c:v>
                </c:pt>
                <c:pt idx="8">
                  <c:v>690</c:v>
                </c:pt>
                <c:pt idx="9">
                  <c:v>707</c:v>
                </c:pt>
                <c:pt idx="10">
                  <c:v>593</c:v>
                </c:pt>
                <c:pt idx="11">
                  <c:v>522</c:v>
                </c:pt>
              </c:numCache>
            </c:numRef>
          </c:val>
          <c:smooth val="0"/>
        </c:ser>
        <c:ser>
          <c:idx val="0"/>
          <c:order val="4"/>
          <c:tx>
            <c:v>2012</c:v>
          </c:tx>
          <c:val>
            <c:numRef>
              <c:f>'Condo Listed'!$B$6:$M$6</c:f>
              <c:numCache>
                <c:formatCode>#,##0</c:formatCode>
                <c:ptCount val="12"/>
                <c:pt idx="0">
                  <c:v>699</c:v>
                </c:pt>
                <c:pt idx="1">
                  <c:v>657</c:v>
                </c:pt>
                <c:pt idx="2">
                  <c:v>678</c:v>
                </c:pt>
                <c:pt idx="3">
                  <c:v>751</c:v>
                </c:pt>
              </c:numCache>
            </c:numRef>
          </c:val>
          <c:smooth val="0"/>
        </c:ser>
        <c:ser>
          <c:idx val="4"/>
          <c:order val="5"/>
          <c:tx>
            <c:v>2013</c:v>
          </c:tx>
          <c:val>
            <c:numRef>
              <c:f>'Condo Listed'!$B$6:$N$6</c:f>
              <c:numCache>
                <c:formatCode>#,##0</c:formatCode>
                <c:ptCount val="13"/>
                <c:pt idx="0">
                  <c:v>699</c:v>
                </c:pt>
                <c:pt idx="1">
                  <c:v>657</c:v>
                </c:pt>
                <c:pt idx="2">
                  <c:v>678</c:v>
                </c:pt>
                <c:pt idx="3">
                  <c:v>751</c:v>
                </c:pt>
                <c:pt idx="12">
                  <c:v>2785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693496"/>
        <c:axId val="82692320"/>
      </c:lineChart>
      <c:catAx>
        <c:axId val="826934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725" b="1" i="0" u="none" strike="noStrike" baseline="0">
                    <a:solidFill>
                      <a:srgbClr val="000000"/>
                    </a:solidFill>
                    <a:latin typeface="Cambria"/>
                    <a:ea typeface="Cambria"/>
                    <a:cs typeface="Cambria"/>
                  </a:defRPr>
                </a:pPr>
                <a:r>
                  <a:rPr lang="en-US"/>
                  <a:t>Months</a:t>
                </a:r>
              </a:p>
            </c:rich>
          </c:tx>
          <c:layout>
            <c:manualLayout>
              <c:xMode val="edge"/>
              <c:yMode val="edge"/>
              <c:x val="0.47941403695787155"/>
              <c:y val="0.8389027117433710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mbria"/>
                <a:ea typeface="Cambria"/>
                <a:cs typeface="Cambria"/>
              </a:defRPr>
            </a:pPr>
            <a:endParaRPr lang="en-US"/>
          </a:p>
        </c:txPr>
        <c:crossAx val="826923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269232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725" b="1" i="0" u="none" strike="noStrike" baseline="0">
                    <a:solidFill>
                      <a:srgbClr val="000000"/>
                    </a:solidFill>
                    <a:latin typeface="Cambria"/>
                    <a:ea typeface="Cambria"/>
                    <a:cs typeface="Cambria"/>
                  </a:defRPr>
                </a:pPr>
                <a:r>
                  <a:rPr lang="en-US"/>
                  <a:t>Total Units</a:t>
                </a:r>
              </a:p>
            </c:rich>
          </c:tx>
          <c:layout>
            <c:manualLayout>
              <c:xMode val="edge"/>
              <c:yMode val="edge"/>
              <c:x val="3.4891835310537335E-2"/>
              <c:y val="0.41408133350872905"/>
            </c:manualLayout>
          </c:layout>
          <c:overlay val="0"/>
          <c:spPr>
            <a:noFill/>
            <a:ln w="25400">
              <a:noFill/>
            </a:ln>
          </c:spPr>
        </c:title>
        <c:numFmt formatCode="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25" b="0" i="0" u="none" strike="noStrike" baseline="0">
                <a:solidFill>
                  <a:srgbClr val="000000"/>
                </a:solidFill>
                <a:latin typeface="Cambria"/>
                <a:ea typeface="Cambria"/>
                <a:cs typeface="Cambria"/>
              </a:defRPr>
            </a:pPr>
            <a:endParaRPr lang="en-US"/>
          </a:p>
        </c:txPr>
        <c:crossAx val="8269349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26587589496183878"/>
          <c:y val="0.21002405427245222"/>
          <c:w val="0.61402756473622611"/>
          <c:h val="5.6013994232351268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585" b="0" i="0" u="none" strike="noStrike" baseline="0">
              <a:solidFill>
                <a:srgbClr val="000000"/>
              </a:solidFill>
              <a:latin typeface="Cambria"/>
              <a:ea typeface="Cambria"/>
              <a:cs typeface="Cambria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0" b="1" i="0" u="none" strike="noStrike" baseline="0">
                <a:solidFill>
                  <a:srgbClr val="000000"/>
                </a:solidFill>
                <a:latin typeface="Lucida Bright"/>
                <a:ea typeface="Lucida Bright"/>
                <a:cs typeface="Lucida Bright"/>
              </a:defRPr>
            </a:pPr>
            <a:r>
              <a:rPr lang="en-US"/>
              <a:t>Single Family Closings</a:t>
            </a:r>
          </a:p>
        </c:rich>
      </c:tx>
      <c:layout>
        <c:manualLayout>
          <c:xMode val="edge"/>
          <c:yMode val="edge"/>
          <c:x val="0.28408313521837608"/>
          <c:y val="3.299203640500569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1363423368067798E-2"/>
          <c:y val="0.29124061174704763"/>
          <c:w val="0.85010810337006837"/>
          <c:h val="0.58134356485445826"/>
        </c:manualLayout>
      </c:layout>
      <c:lineChart>
        <c:grouping val="standard"/>
        <c:varyColors val="0"/>
        <c:ser>
          <c:idx val="0"/>
          <c:order val="0"/>
          <c:tx>
            <c:strRef>
              <c:f>'Single Family Sold'!$A$2</c:f>
              <c:strCache>
                <c:ptCount val="1"/>
                <c:pt idx="0">
                  <c:v>2009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'Single Family Sold'!$B$1:$M$1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'Single Family Sold'!$B$2:$M$2</c:f>
              <c:numCache>
                <c:formatCode>General</c:formatCode>
                <c:ptCount val="12"/>
                <c:pt idx="0">
                  <c:v>2224</c:v>
                </c:pt>
                <c:pt idx="1">
                  <c:v>2288</c:v>
                </c:pt>
                <c:pt idx="2">
                  <c:v>2980</c:v>
                </c:pt>
                <c:pt idx="3" formatCode="#,##0">
                  <c:v>3198</c:v>
                </c:pt>
                <c:pt idx="4" formatCode="#,##0">
                  <c:v>3255</c:v>
                </c:pt>
                <c:pt idx="5">
                  <c:v>3785</c:v>
                </c:pt>
                <c:pt idx="6">
                  <c:v>3738</c:v>
                </c:pt>
                <c:pt idx="7">
                  <c:v>3229</c:v>
                </c:pt>
                <c:pt idx="8">
                  <c:v>3358</c:v>
                </c:pt>
                <c:pt idx="9">
                  <c:v>3535</c:v>
                </c:pt>
                <c:pt idx="10">
                  <c:v>3117</c:v>
                </c:pt>
                <c:pt idx="11">
                  <c:v>3420</c:v>
                </c:pt>
              </c:numCache>
            </c:numRef>
          </c:val>
          <c:smooth val="0"/>
        </c:ser>
        <c:ser>
          <c:idx val="5"/>
          <c:order val="1"/>
          <c:tx>
            <c:strRef>
              <c:f>'Single Family Sold'!$A$3</c:f>
              <c:strCache>
                <c:ptCount val="1"/>
                <c:pt idx="0">
                  <c:v>2010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strRef>
              <c:f>'Single Family Sold'!$B$1:$M$1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'Single Family Sold'!$B$3:$M$3</c:f>
              <c:numCache>
                <c:formatCode>General</c:formatCode>
                <c:ptCount val="12"/>
                <c:pt idx="0">
                  <c:v>2608</c:v>
                </c:pt>
                <c:pt idx="1">
                  <c:v>2390</c:v>
                </c:pt>
                <c:pt idx="2">
                  <c:v>3175</c:v>
                </c:pt>
                <c:pt idx="3" formatCode="#,##0">
                  <c:v>2951</c:v>
                </c:pt>
                <c:pt idx="4" formatCode="#,##0">
                  <c:v>2884</c:v>
                </c:pt>
                <c:pt idx="5">
                  <c:v>3360</c:v>
                </c:pt>
                <c:pt idx="6">
                  <c:v>2948</c:v>
                </c:pt>
                <c:pt idx="7">
                  <c:v>2819</c:v>
                </c:pt>
                <c:pt idx="8">
                  <c:v>2806</c:v>
                </c:pt>
                <c:pt idx="9">
                  <c:v>2599</c:v>
                </c:pt>
                <c:pt idx="10">
                  <c:v>2777</c:v>
                </c:pt>
                <c:pt idx="11">
                  <c:v>3117</c:v>
                </c:pt>
              </c:numCache>
            </c:numRef>
          </c:val>
          <c:smooth val="0"/>
        </c:ser>
        <c:ser>
          <c:idx val="2"/>
          <c:order val="2"/>
          <c:tx>
            <c:v>2011</c:v>
          </c:tx>
          <c:val>
            <c:numRef>
              <c:f>'Single Family Sold'!$B$4:$M$4</c:f>
              <c:numCache>
                <c:formatCode>General</c:formatCode>
                <c:ptCount val="12"/>
                <c:pt idx="0">
                  <c:v>2509</c:v>
                </c:pt>
                <c:pt idx="1">
                  <c:v>2591</c:v>
                </c:pt>
                <c:pt idx="2">
                  <c:v>3384</c:v>
                </c:pt>
                <c:pt idx="3" formatCode="#,##0">
                  <c:v>3084</c:v>
                </c:pt>
                <c:pt idx="4" formatCode="#,##0">
                  <c:v>3111</c:v>
                </c:pt>
                <c:pt idx="5">
                  <c:v>3629</c:v>
                </c:pt>
                <c:pt idx="6">
                  <c:v>3164</c:v>
                </c:pt>
                <c:pt idx="7">
                  <c:v>3706</c:v>
                </c:pt>
                <c:pt idx="8">
                  <c:v>3242</c:v>
                </c:pt>
                <c:pt idx="9">
                  <c:v>3118</c:v>
                </c:pt>
                <c:pt idx="10">
                  <c:v>3159</c:v>
                </c:pt>
                <c:pt idx="11">
                  <c:v>3456</c:v>
                </c:pt>
              </c:numCache>
            </c:numRef>
          </c:val>
          <c:smooth val="0"/>
        </c:ser>
        <c:ser>
          <c:idx val="3"/>
          <c:order val="3"/>
          <c:tx>
            <c:v>2012</c:v>
          </c:tx>
          <c:val>
            <c:numRef>
              <c:f>'Single Family Sold'!$B$5:$M$5</c:f>
              <c:numCache>
                <c:formatCode>General</c:formatCode>
                <c:ptCount val="12"/>
                <c:pt idx="0">
                  <c:v>2931</c:v>
                </c:pt>
                <c:pt idx="1">
                  <c:v>3053</c:v>
                </c:pt>
                <c:pt idx="2">
                  <c:v>3534</c:v>
                </c:pt>
                <c:pt idx="3" formatCode="#,##0">
                  <c:v>3185</c:v>
                </c:pt>
                <c:pt idx="4" formatCode="#,##0">
                  <c:v>3413</c:v>
                </c:pt>
                <c:pt idx="5">
                  <c:v>3214</c:v>
                </c:pt>
                <c:pt idx="6">
                  <c:v>2890</c:v>
                </c:pt>
                <c:pt idx="7">
                  <c:v>3076</c:v>
                </c:pt>
                <c:pt idx="8">
                  <c:v>2666</c:v>
                </c:pt>
                <c:pt idx="9">
                  <c:v>3004</c:v>
                </c:pt>
                <c:pt idx="10">
                  <c:v>2682</c:v>
                </c:pt>
                <c:pt idx="11">
                  <c:v>2961</c:v>
                </c:pt>
              </c:numCache>
            </c:numRef>
          </c:val>
          <c:smooth val="0"/>
        </c:ser>
        <c:ser>
          <c:idx val="1"/>
          <c:order val="4"/>
          <c:tx>
            <c:strRef>
              <c:f>'Single Family Sold'!$A$6</c:f>
              <c:strCache>
                <c:ptCount val="1"/>
                <c:pt idx="0">
                  <c:v>2013</c:v>
                </c:pt>
              </c:strCache>
            </c:strRef>
          </c:tx>
          <c:val>
            <c:numRef>
              <c:f>'Single Family Sold'!$B$6:$M$6</c:f>
              <c:numCache>
                <c:formatCode>General</c:formatCode>
                <c:ptCount val="12"/>
                <c:pt idx="0">
                  <c:v>2284</c:v>
                </c:pt>
                <c:pt idx="1">
                  <c:v>2640</c:v>
                </c:pt>
                <c:pt idx="2">
                  <c:v>2959</c:v>
                </c:pt>
                <c:pt idx="3" formatCode="#,##0">
                  <c:v>3054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691536"/>
        <c:axId val="82967936"/>
      </c:lineChart>
      <c:catAx>
        <c:axId val="826915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50" b="1" i="0" u="none" strike="noStrike" baseline="0">
                    <a:solidFill>
                      <a:srgbClr val="000000"/>
                    </a:solidFill>
                    <a:latin typeface="Lucida Bright"/>
                    <a:ea typeface="Lucida Bright"/>
                    <a:cs typeface="Lucida Bright"/>
                  </a:defRPr>
                </a:pPr>
                <a:r>
                  <a:rPr lang="en-US"/>
                  <a:t>Month</a:t>
                </a:r>
              </a:p>
            </c:rich>
          </c:tx>
          <c:layout>
            <c:manualLayout>
              <c:xMode val="edge"/>
              <c:yMode val="edge"/>
              <c:x val="0.42469720728163801"/>
              <c:y val="0.9453942830525023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9679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296793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Lucida Bright"/>
                    <a:ea typeface="Lucida Bright"/>
                    <a:cs typeface="Lucida Bright"/>
                  </a:defRPr>
                </a:pPr>
                <a:r>
                  <a:rPr lang="en-US"/>
                  <a:t>Total Units</a:t>
                </a:r>
              </a:p>
            </c:rich>
          </c:tx>
          <c:layout>
            <c:manualLayout>
              <c:xMode val="edge"/>
              <c:yMode val="edge"/>
              <c:x val="7.8515346181299069E-3"/>
              <c:y val="0.5005697240063422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69153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20842278012892926"/>
          <c:y val="0.16268522748649591"/>
          <c:w val="0.5001116426047626"/>
          <c:h val="4.7413649971069907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47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2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625" b="1" i="0" u="none" strike="noStrike" baseline="0">
                <a:solidFill>
                  <a:srgbClr val="000000"/>
                </a:solidFill>
                <a:latin typeface="Lucida Bright"/>
                <a:ea typeface="Lucida Bright"/>
                <a:cs typeface="Lucida Bright"/>
              </a:defRPr>
            </a:pPr>
            <a:r>
              <a:rPr lang="en-US"/>
              <a:t>Condo/Townhome Closings</a:t>
            </a:r>
          </a:p>
        </c:rich>
      </c:tx>
      <c:layout>
        <c:manualLayout>
          <c:xMode val="edge"/>
          <c:yMode val="edge"/>
          <c:x val="0.22814510126532692"/>
          <c:y val="2.763561924257932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818058020484922E-2"/>
          <c:y val="0.23132071530061826"/>
          <c:w val="0.89125861433528109"/>
          <c:h val="0.64380853948711902"/>
        </c:manualLayout>
      </c:layout>
      <c:lineChart>
        <c:grouping val="standard"/>
        <c:varyColors val="0"/>
        <c:ser>
          <c:idx val="0"/>
          <c:order val="0"/>
          <c:tx>
            <c:strRef>
              <c:f>'Condo Sold'!$A$2</c:f>
              <c:strCache>
                <c:ptCount val="1"/>
                <c:pt idx="0">
                  <c:v>2009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'Condo Sold'!$B$1:$M$1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'Condo Sold'!$B$2:$M$2</c:f>
              <c:numCache>
                <c:formatCode>General</c:formatCode>
                <c:ptCount val="12"/>
                <c:pt idx="0">
                  <c:v>440</c:v>
                </c:pt>
                <c:pt idx="1">
                  <c:v>442</c:v>
                </c:pt>
                <c:pt idx="2">
                  <c:v>604</c:v>
                </c:pt>
                <c:pt idx="3">
                  <c:v>727</c:v>
                </c:pt>
                <c:pt idx="4">
                  <c:v>737</c:v>
                </c:pt>
                <c:pt idx="5">
                  <c:v>917</c:v>
                </c:pt>
                <c:pt idx="6">
                  <c:v>864</c:v>
                </c:pt>
                <c:pt idx="7">
                  <c:v>810</c:v>
                </c:pt>
                <c:pt idx="8">
                  <c:v>859</c:v>
                </c:pt>
                <c:pt idx="9">
                  <c:v>850</c:v>
                </c:pt>
                <c:pt idx="10">
                  <c:v>726</c:v>
                </c:pt>
                <c:pt idx="11">
                  <c:v>776</c:v>
                </c:pt>
              </c:numCache>
            </c:numRef>
          </c:val>
          <c:smooth val="0"/>
        </c:ser>
        <c:ser>
          <c:idx val="5"/>
          <c:order val="1"/>
          <c:tx>
            <c:strRef>
              <c:f>'Condo Sold'!$A$3</c:f>
              <c:strCache>
                <c:ptCount val="1"/>
                <c:pt idx="0">
                  <c:v>2010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strRef>
              <c:f>'Condo Sold'!$B$1:$M$1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'Condo Sold'!$B$3:$M$3</c:f>
              <c:numCache>
                <c:formatCode>General</c:formatCode>
                <c:ptCount val="12"/>
                <c:pt idx="0">
                  <c:v>594</c:v>
                </c:pt>
                <c:pt idx="1">
                  <c:v>623</c:v>
                </c:pt>
                <c:pt idx="2">
                  <c:v>728</c:v>
                </c:pt>
                <c:pt idx="3">
                  <c:v>710</c:v>
                </c:pt>
                <c:pt idx="4">
                  <c:v>690</c:v>
                </c:pt>
                <c:pt idx="5">
                  <c:v>824</c:v>
                </c:pt>
                <c:pt idx="6">
                  <c:v>725</c:v>
                </c:pt>
                <c:pt idx="7">
                  <c:v>742</c:v>
                </c:pt>
                <c:pt idx="8">
                  <c:v>703</c:v>
                </c:pt>
                <c:pt idx="9">
                  <c:v>708</c:v>
                </c:pt>
                <c:pt idx="10">
                  <c:v>674</c:v>
                </c:pt>
                <c:pt idx="11">
                  <c:v>805</c:v>
                </c:pt>
              </c:numCache>
            </c:numRef>
          </c:val>
          <c:smooth val="0"/>
        </c:ser>
        <c:ser>
          <c:idx val="2"/>
          <c:order val="2"/>
          <c:tx>
            <c:v>2011</c:v>
          </c:tx>
          <c:val>
            <c:numRef>
              <c:f>'Condo Sold'!$B$4:$M$4</c:f>
              <c:numCache>
                <c:formatCode>General</c:formatCode>
                <c:ptCount val="12"/>
                <c:pt idx="0">
                  <c:v>621</c:v>
                </c:pt>
                <c:pt idx="1">
                  <c:v>691</c:v>
                </c:pt>
                <c:pt idx="2">
                  <c:v>846</c:v>
                </c:pt>
                <c:pt idx="3">
                  <c:v>742</c:v>
                </c:pt>
                <c:pt idx="4">
                  <c:v>789</c:v>
                </c:pt>
                <c:pt idx="5">
                  <c:v>843</c:v>
                </c:pt>
                <c:pt idx="6">
                  <c:v>799</c:v>
                </c:pt>
                <c:pt idx="7">
                  <c:v>919</c:v>
                </c:pt>
                <c:pt idx="8">
                  <c:v>800</c:v>
                </c:pt>
                <c:pt idx="9">
                  <c:v>704</c:v>
                </c:pt>
                <c:pt idx="10">
                  <c:v>674</c:v>
                </c:pt>
                <c:pt idx="11">
                  <c:v>718</c:v>
                </c:pt>
              </c:numCache>
            </c:numRef>
          </c:val>
          <c:smooth val="0"/>
        </c:ser>
        <c:ser>
          <c:idx val="3"/>
          <c:order val="3"/>
          <c:tx>
            <c:v>2012</c:v>
          </c:tx>
          <c:val>
            <c:numRef>
              <c:f>'Condo Sold'!$B$5:$M$5</c:f>
              <c:numCache>
                <c:formatCode>General</c:formatCode>
                <c:ptCount val="12"/>
                <c:pt idx="0">
                  <c:v>600</c:v>
                </c:pt>
                <c:pt idx="1">
                  <c:v>680</c:v>
                </c:pt>
                <c:pt idx="2">
                  <c:v>775</c:v>
                </c:pt>
                <c:pt idx="3">
                  <c:v>674</c:v>
                </c:pt>
                <c:pt idx="4">
                  <c:v>657</c:v>
                </c:pt>
                <c:pt idx="5">
                  <c:v>656</c:v>
                </c:pt>
                <c:pt idx="6">
                  <c:v>613</c:v>
                </c:pt>
                <c:pt idx="7">
                  <c:v>612</c:v>
                </c:pt>
                <c:pt idx="8">
                  <c:v>570</c:v>
                </c:pt>
                <c:pt idx="9">
                  <c:v>603</c:v>
                </c:pt>
                <c:pt idx="10">
                  <c:v>543</c:v>
                </c:pt>
                <c:pt idx="11">
                  <c:v>586</c:v>
                </c:pt>
              </c:numCache>
            </c:numRef>
          </c:val>
          <c:smooth val="0"/>
        </c:ser>
        <c:ser>
          <c:idx val="1"/>
          <c:order val="4"/>
          <c:tx>
            <c:v>2013</c:v>
          </c:tx>
          <c:val>
            <c:numRef>
              <c:f>'Condo Sold'!$B$6:$M$6</c:f>
              <c:numCache>
                <c:formatCode>General</c:formatCode>
                <c:ptCount val="12"/>
                <c:pt idx="0">
                  <c:v>479</c:v>
                </c:pt>
                <c:pt idx="1">
                  <c:v>529</c:v>
                </c:pt>
                <c:pt idx="2">
                  <c:v>609</c:v>
                </c:pt>
                <c:pt idx="3">
                  <c:v>649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968328"/>
        <c:axId val="82966760"/>
      </c:lineChart>
      <c:catAx>
        <c:axId val="82968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Lucida Bright"/>
                    <a:ea typeface="Lucida Bright"/>
                    <a:cs typeface="Lucida Bright"/>
                  </a:defRPr>
                </a:pPr>
                <a:r>
                  <a:rPr lang="en-US"/>
                  <a:t>Month</a:t>
                </a:r>
              </a:p>
            </c:rich>
          </c:tx>
          <c:layout>
            <c:manualLayout>
              <c:xMode val="edge"/>
              <c:yMode val="edge"/>
              <c:x val="0.42857176435035177"/>
              <c:y val="0.935518339122655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9667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296676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125" b="1" i="0" u="none" strike="noStrike" baseline="0">
                    <a:solidFill>
                      <a:srgbClr val="000000"/>
                    </a:solidFill>
                    <a:latin typeface="Lucida Bright"/>
                    <a:ea typeface="Lucida Bright"/>
                    <a:cs typeface="Lucida Bright"/>
                  </a:defRPr>
                </a:pPr>
                <a:r>
                  <a:rPr lang="en-US"/>
                  <a:t>Total Units</a:t>
                </a:r>
              </a:p>
            </c:rich>
          </c:tx>
          <c:layout>
            <c:manualLayout>
              <c:xMode val="edge"/>
              <c:yMode val="edge"/>
              <c:x val="5.6858564321250887E-3"/>
              <c:y val="0.4841359134100049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96832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20611240759084218"/>
          <c:y val="0.12896638431966731"/>
          <c:w val="0.50669732145172308"/>
          <c:h val="4.65829028280369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51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3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portrait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00" b="0" i="0" u="none" strike="noStrike" baseline="0">
                <a:solidFill>
                  <a:srgbClr val="000000"/>
                </a:solidFill>
                <a:latin typeface="Lucida Bright"/>
                <a:ea typeface="Lucida Bright"/>
                <a:cs typeface="Lucida Bright"/>
              </a:defRPr>
            </a:pPr>
            <a:r>
              <a:rPr lang="en-US"/>
              <a:t>All Property Type Closings</a:t>
            </a:r>
          </a:p>
        </c:rich>
      </c:tx>
      <c:layout>
        <c:manualLayout>
          <c:xMode val="edge"/>
          <c:yMode val="edge"/>
          <c:x val="0.28844347178665702"/>
          <c:y val="2.926829268292683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989505907415819"/>
          <c:y val="0.2341464808894346"/>
          <c:w val="0.73543526093457212"/>
          <c:h val="0.61829305109866328"/>
        </c:manualLayout>
      </c:layout>
      <c:barChart>
        <c:barDir val="col"/>
        <c:grouping val="clustered"/>
        <c:varyColors val="0"/>
        <c:ser>
          <c:idx val="3"/>
          <c:order val="0"/>
          <c:tx>
            <c:strRef>
              <c:f>Sales!$B$5</c:f>
              <c:strCache>
                <c:ptCount val="1"/>
                <c:pt idx="0">
                  <c:v>2009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Sales!$A$6:$A$17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Sales!$B$6:$B$17</c:f>
              <c:numCache>
                <c:formatCode>#,##0</c:formatCode>
                <c:ptCount val="12"/>
                <c:pt idx="0">
                  <c:v>2709</c:v>
                </c:pt>
                <c:pt idx="1">
                  <c:v>2768</c:v>
                </c:pt>
                <c:pt idx="2">
                  <c:v>3638</c:v>
                </c:pt>
                <c:pt idx="3">
                  <c:v>3980</c:v>
                </c:pt>
                <c:pt idx="4">
                  <c:v>4049</c:v>
                </c:pt>
                <c:pt idx="5">
                  <c:v>4735</c:v>
                </c:pt>
                <c:pt idx="6">
                  <c:v>4668</c:v>
                </c:pt>
                <c:pt idx="7">
                  <c:v>4117</c:v>
                </c:pt>
                <c:pt idx="8">
                  <c:v>4312</c:v>
                </c:pt>
                <c:pt idx="9">
                  <c:v>4494</c:v>
                </c:pt>
                <c:pt idx="10">
                  <c:v>3930</c:v>
                </c:pt>
                <c:pt idx="11">
                  <c:v>4285</c:v>
                </c:pt>
              </c:numCache>
            </c:numRef>
          </c:val>
        </c:ser>
        <c:ser>
          <c:idx val="4"/>
          <c:order val="1"/>
          <c:tx>
            <c:strRef>
              <c:f>Sales!$C$5</c:f>
              <c:strCache>
                <c:ptCount val="1"/>
                <c:pt idx="0">
                  <c:v>2010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Sales!$A$6:$A$17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Sales!$C$6:$C$17</c:f>
              <c:numCache>
                <c:formatCode>#,##0</c:formatCode>
                <c:ptCount val="12"/>
                <c:pt idx="0">
                  <c:v>3239</c:v>
                </c:pt>
                <c:pt idx="1">
                  <c:v>3100</c:v>
                </c:pt>
                <c:pt idx="2">
                  <c:v>3998</c:v>
                </c:pt>
                <c:pt idx="3">
                  <c:v>3763</c:v>
                </c:pt>
                <c:pt idx="4">
                  <c:v>3666</c:v>
                </c:pt>
                <c:pt idx="5">
                  <c:v>4290</c:v>
                </c:pt>
                <c:pt idx="6">
                  <c:v>3768</c:v>
                </c:pt>
                <c:pt idx="7">
                  <c:v>3657</c:v>
                </c:pt>
                <c:pt idx="8">
                  <c:v>3601</c:v>
                </c:pt>
                <c:pt idx="9">
                  <c:v>3386</c:v>
                </c:pt>
                <c:pt idx="10">
                  <c:v>3539</c:v>
                </c:pt>
                <c:pt idx="11">
                  <c:v>4038</c:v>
                </c:pt>
              </c:numCache>
            </c:numRef>
          </c:val>
        </c:ser>
        <c:ser>
          <c:idx val="0"/>
          <c:order val="2"/>
          <c:tx>
            <c:v>2010</c:v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Sales!$D$6:$D$17</c:f>
              <c:numCache>
                <c:formatCode>#,##0</c:formatCode>
                <c:ptCount val="12"/>
                <c:pt idx="0">
                  <c:v>3315</c:v>
                </c:pt>
                <c:pt idx="1">
                  <c:v>3371</c:v>
                </c:pt>
                <c:pt idx="2">
                  <c:v>4373</c:v>
                </c:pt>
                <c:pt idx="3">
                  <c:v>3953</c:v>
                </c:pt>
                <c:pt idx="4">
                  <c:v>4014</c:v>
                </c:pt>
                <c:pt idx="5">
                  <c:v>4592</c:v>
                </c:pt>
                <c:pt idx="6">
                  <c:v>4097</c:v>
                </c:pt>
                <c:pt idx="7">
                  <c:v>4761</c:v>
                </c:pt>
                <c:pt idx="8">
                  <c:v>4126</c:v>
                </c:pt>
                <c:pt idx="9">
                  <c:v>3942</c:v>
                </c:pt>
                <c:pt idx="10">
                  <c:v>3947</c:v>
                </c:pt>
                <c:pt idx="11">
                  <c:v>4307</c:v>
                </c:pt>
              </c:numCache>
            </c:numRef>
          </c:val>
        </c:ser>
        <c:ser>
          <c:idx val="1"/>
          <c:order val="3"/>
          <c:tx>
            <c:v>2011</c:v>
          </c:tx>
          <c:invertIfNegative val="0"/>
          <c:val>
            <c:numRef>
              <c:f>Sales!$E$6:$E$17</c:f>
              <c:numCache>
                <c:formatCode>#,##0</c:formatCode>
                <c:ptCount val="12"/>
                <c:pt idx="0">
                  <c:v>3649</c:v>
                </c:pt>
                <c:pt idx="1">
                  <c:v>3833</c:v>
                </c:pt>
                <c:pt idx="2">
                  <c:v>4454</c:v>
                </c:pt>
                <c:pt idx="3">
                  <c:v>4004</c:v>
                </c:pt>
                <c:pt idx="4">
                  <c:v>4201</c:v>
                </c:pt>
                <c:pt idx="5">
                  <c:v>4042</c:v>
                </c:pt>
                <c:pt idx="6">
                  <c:v>3634</c:v>
                </c:pt>
                <c:pt idx="7">
                  <c:v>3818</c:v>
                </c:pt>
                <c:pt idx="8">
                  <c:v>3336</c:v>
                </c:pt>
                <c:pt idx="9">
                  <c:v>3737</c:v>
                </c:pt>
                <c:pt idx="10">
                  <c:v>3325</c:v>
                </c:pt>
                <c:pt idx="11">
                  <c:v>3665</c:v>
                </c:pt>
              </c:numCache>
            </c:numRef>
          </c:val>
        </c:ser>
        <c:ser>
          <c:idx val="2"/>
          <c:order val="4"/>
          <c:tx>
            <c:v>2013</c:v>
          </c:tx>
          <c:invertIfNegative val="0"/>
          <c:val>
            <c:numRef>
              <c:f>Sales!$F$6:$F$17</c:f>
              <c:numCache>
                <c:formatCode>#,##0</c:formatCode>
                <c:ptCount val="12"/>
                <c:pt idx="0">
                  <c:v>2858</c:v>
                </c:pt>
                <c:pt idx="1">
                  <c:v>3278</c:v>
                </c:pt>
                <c:pt idx="2">
                  <c:v>3697</c:v>
                </c:pt>
                <c:pt idx="3">
                  <c:v>3865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967152"/>
        <c:axId val="82967544"/>
      </c:barChart>
      <c:catAx>
        <c:axId val="829671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9675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296754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6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96715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28939858162428833"/>
          <c:y val="0.13536585365853659"/>
          <c:w val="0.41399004649641347"/>
          <c:h val="4.1706753535529148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8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6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625" b="1" i="0" u="none" strike="noStrike" baseline="0">
                <a:solidFill>
                  <a:srgbClr val="000000"/>
                </a:solidFill>
                <a:latin typeface="Cambria"/>
              </a:rPr>
              <a:t>NEW LISTINGS</a:t>
            </a:r>
          </a:p>
          <a:p>
            <a:pPr>
              <a:defRPr sz="16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975" b="0" i="0" u="none" strike="noStrike" baseline="0">
                <a:solidFill>
                  <a:srgbClr val="000000"/>
                </a:solidFill>
                <a:latin typeface="Cambria"/>
              </a:rPr>
              <a:t>(All Property Type Listings)</a:t>
            </a:r>
          </a:p>
        </c:rich>
      </c:tx>
      <c:layout>
        <c:manualLayout>
          <c:xMode val="edge"/>
          <c:yMode val="edge"/>
          <c:x val="0.36947418151678407"/>
          <c:y val="2.93757649938800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8315817715590638"/>
          <c:y val="0.23990265429604857"/>
          <c:w val="0.74000114103794368"/>
          <c:h val="0.61077257394759299"/>
        </c:manualLayout>
      </c:layout>
      <c:barChart>
        <c:barDir val="col"/>
        <c:grouping val="clustered"/>
        <c:varyColors val="0"/>
        <c:ser>
          <c:idx val="4"/>
          <c:order val="0"/>
          <c:tx>
            <c:strRef>
              <c:f>Listings!$B$5</c:f>
              <c:strCache>
                <c:ptCount val="1"/>
                <c:pt idx="0">
                  <c:v>2009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Listings!$A$6:$A$17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Listings!$B$6:$B$17</c:f>
              <c:numCache>
                <c:formatCode>#,##0</c:formatCode>
                <c:ptCount val="12"/>
                <c:pt idx="0">
                  <c:v>6656</c:v>
                </c:pt>
                <c:pt idx="1">
                  <c:v>6520</c:v>
                </c:pt>
                <c:pt idx="2">
                  <c:v>7464</c:v>
                </c:pt>
                <c:pt idx="3">
                  <c:v>5745</c:v>
                </c:pt>
                <c:pt idx="4">
                  <c:v>5733</c:v>
                </c:pt>
                <c:pt idx="5">
                  <c:v>6191</c:v>
                </c:pt>
                <c:pt idx="6" formatCode="General">
                  <c:v>6880</c:v>
                </c:pt>
                <c:pt idx="7" formatCode="General">
                  <c:v>6893</c:v>
                </c:pt>
                <c:pt idx="8" formatCode="General">
                  <c:v>6452</c:v>
                </c:pt>
                <c:pt idx="9" formatCode="General">
                  <c:v>6460</c:v>
                </c:pt>
                <c:pt idx="10" formatCode="General">
                  <c:v>5447</c:v>
                </c:pt>
                <c:pt idx="11" formatCode="General">
                  <c:v>4713</c:v>
                </c:pt>
              </c:numCache>
            </c:numRef>
          </c:val>
        </c:ser>
        <c:ser>
          <c:idx val="5"/>
          <c:order val="1"/>
          <c:tx>
            <c:strRef>
              <c:f>Listings!$C$5</c:f>
              <c:strCache>
                <c:ptCount val="1"/>
                <c:pt idx="0">
                  <c:v>2010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Listings!$A$6:$A$17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Listings!$C$6:$C$17</c:f>
              <c:numCache>
                <c:formatCode>#,##0</c:formatCode>
                <c:ptCount val="12"/>
                <c:pt idx="0">
                  <c:v>5495</c:v>
                </c:pt>
                <c:pt idx="1">
                  <c:v>5479</c:v>
                </c:pt>
                <c:pt idx="2">
                  <c:v>6100</c:v>
                </c:pt>
                <c:pt idx="3">
                  <c:v>6361</c:v>
                </c:pt>
                <c:pt idx="4">
                  <c:v>6007</c:v>
                </c:pt>
                <c:pt idx="5">
                  <c:v>6463</c:v>
                </c:pt>
                <c:pt idx="6" formatCode="General">
                  <c:v>6160</c:v>
                </c:pt>
                <c:pt idx="7" formatCode="General">
                  <c:v>6465</c:v>
                </c:pt>
                <c:pt idx="8" formatCode="General">
                  <c:v>6270</c:v>
                </c:pt>
                <c:pt idx="9" formatCode="General">
                  <c:v>5926</c:v>
                </c:pt>
                <c:pt idx="10" formatCode="General">
                  <c:v>5244</c:v>
                </c:pt>
                <c:pt idx="11" formatCode="General">
                  <c:v>5012</c:v>
                </c:pt>
              </c:numCache>
            </c:numRef>
          </c:val>
        </c:ser>
        <c:ser>
          <c:idx val="0"/>
          <c:order val="2"/>
          <c:tx>
            <c:v>2010</c:v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Listings!$D$6:$D$17</c:f>
              <c:numCache>
                <c:formatCode>#,##0</c:formatCode>
                <c:ptCount val="12"/>
                <c:pt idx="0">
                  <c:v>6126</c:v>
                </c:pt>
                <c:pt idx="1">
                  <c:v>5557</c:v>
                </c:pt>
                <c:pt idx="2">
                  <c:v>6339</c:v>
                </c:pt>
                <c:pt idx="3">
                  <c:v>6454</c:v>
                </c:pt>
                <c:pt idx="4">
                  <c:v>6592</c:v>
                </c:pt>
                <c:pt idx="5">
                  <c:v>6380</c:v>
                </c:pt>
                <c:pt idx="6" formatCode="General">
                  <c:v>5962</c:v>
                </c:pt>
                <c:pt idx="7" formatCode="General">
                  <c:v>6008</c:v>
                </c:pt>
                <c:pt idx="8" formatCode="General">
                  <c:v>5350</c:v>
                </c:pt>
                <c:pt idx="9" formatCode="General">
                  <c:v>5214</c:v>
                </c:pt>
                <c:pt idx="10" formatCode="General">
                  <c:v>4699</c:v>
                </c:pt>
                <c:pt idx="11" formatCode="General">
                  <c:v>4138</c:v>
                </c:pt>
              </c:numCache>
            </c:numRef>
          </c:val>
        </c:ser>
        <c:ser>
          <c:idx val="1"/>
          <c:order val="3"/>
          <c:tx>
            <c:v>2012</c:v>
          </c:tx>
          <c:invertIfNegative val="0"/>
          <c:val>
            <c:numRef>
              <c:f>Listings!$E$6:$E$17</c:f>
              <c:numCache>
                <c:formatCode>#,##0</c:formatCode>
                <c:ptCount val="12"/>
                <c:pt idx="0">
                  <c:v>5203</c:v>
                </c:pt>
                <c:pt idx="1">
                  <c:v>4696</c:v>
                </c:pt>
                <c:pt idx="2">
                  <c:v>5038</c:v>
                </c:pt>
                <c:pt idx="3">
                  <c:v>4523</c:v>
                </c:pt>
                <c:pt idx="4">
                  <c:v>4421</c:v>
                </c:pt>
                <c:pt idx="5">
                  <c:v>4448</c:v>
                </c:pt>
                <c:pt idx="6" formatCode="General">
                  <c:v>4644</c:v>
                </c:pt>
                <c:pt idx="7" formatCode="General">
                  <c:v>4856</c:v>
                </c:pt>
                <c:pt idx="8" formatCode="General">
                  <c:v>4282</c:v>
                </c:pt>
                <c:pt idx="9" formatCode="General">
                  <c:v>4495</c:v>
                </c:pt>
                <c:pt idx="10" formatCode="General">
                  <c:v>3611</c:v>
                </c:pt>
                <c:pt idx="11" formatCode="General">
                  <c:v>2941</c:v>
                </c:pt>
              </c:numCache>
            </c:numRef>
          </c:val>
        </c:ser>
        <c:ser>
          <c:idx val="2"/>
          <c:order val="4"/>
          <c:tx>
            <c:strRef>
              <c:f>Listings!$F$5</c:f>
              <c:strCache>
                <c:ptCount val="1"/>
                <c:pt idx="0">
                  <c:v>2013</c:v>
                </c:pt>
              </c:strCache>
            </c:strRef>
          </c:tx>
          <c:invertIfNegative val="0"/>
          <c:val>
            <c:numRef>
              <c:f>Listings!$F$6:$F$17</c:f>
              <c:numCache>
                <c:formatCode>#,##0</c:formatCode>
                <c:ptCount val="12"/>
                <c:pt idx="0">
                  <c:v>3951</c:v>
                </c:pt>
                <c:pt idx="1">
                  <c:v>3996</c:v>
                </c:pt>
                <c:pt idx="2">
                  <c:v>4366</c:v>
                </c:pt>
                <c:pt idx="3">
                  <c:v>4812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968720"/>
        <c:axId val="82969896"/>
      </c:barChart>
      <c:catAx>
        <c:axId val="82968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Franklin Gothic Book"/>
                <a:ea typeface="Franklin Gothic Book"/>
                <a:cs typeface="Franklin Gothic Book"/>
              </a:defRPr>
            </a:pPr>
            <a:endParaRPr lang="en-US"/>
          </a:p>
        </c:txPr>
        <c:crossAx val="829698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296989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96872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18913738844426842"/>
          <c:y val="0.12798916461972865"/>
          <c:w val="0.63532897370879482"/>
          <c:h val="0.102814903239135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6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9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675" b="1" i="0" u="none" strike="noStrike" baseline="0">
                <a:solidFill>
                  <a:srgbClr val="000000"/>
                </a:solidFill>
                <a:latin typeface="Lucida Bright"/>
              </a:rPr>
              <a:t>Average Price</a:t>
            </a:r>
          </a:p>
          <a:p>
            <a:pPr>
              <a:defRPr sz="19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200" b="1" i="0" u="none" strike="noStrike" baseline="0">
                <a:solidFill>
                  <a:srgbClr val="000000"/>
                </a:solidFill>
                <a:latin typeface="Lucida Bright"/>
              </a:rPr>
              <a:t>January-December</a:t>
            </a:r>
          </a:p>
        </c:rich>
      </c:tx>
      <c:layout>
        <c:manualLayout>
          <c:xMode val="edge"/>
          <c:yMode val="edge"/>
          <c:x val="0.42017890005128672"/>
          <c:y val="3.246753246753246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091578789337722E-2"/>
          <c:y val="0.25138041338582673"/>
          <c:w val="0.86717765754361131"/>
          <c:h val="0.56168942476629236"/>
        </c:manualLayout>
      </c:layout>
      <c:barChart>
        <c:barDir val="col"/>
        <c:grouping val="clustered"/>
        <c:varyColors val="0"/>
        <c:ser>
          <c:idx val="0"/>
          <c:order val="0"/>
          <c:tx>
            <c:v>2012</c:v>
          </c:tx>
          <c:invertIfNegative val="0"/>
          <c:val>
            <c:numRef>
              <c:f>'Average Price'!$E$14:$E$15</c:f>
              <c:numCache>
                <c:formatCode>"$"#,##0</c:formatCode>
                <c:ptCount val="2"/>
                <c:pt idx="0">
                  <c:v>165997.66666666666</c:v>
                </c:pt>
                <c:pt idx="1">
                  <c:v>70899</c:v>
                </c:pt>
              </c:numCache>
            </c:numRef>
          </c:val>
        </c:ser>
        <c:ser>
          <c:idx val="1"/>
          <c:order val="1"/>
          <c:tx>
            <c:v>2013</c:v>
          </c:tx>
          <c:invertIfNegative val="0"/>
          <c:val>
            <c:numRef>
              <c:f>'Average Price'!$F$14:$F$15</c:f>
              <c:numCache>
                <c:formatCode>"$"#,##0</c:formatCode>
                <c:ptCount val="2"/>
                <c:pt idx="0">
                  <c:v>196464</c:v>
                </c:pt>
                <c:pt idx="1">
                  <c:v>87113.25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2882072"/>
        <c:axId val="292882856"/>
      </c:barChart>
      <c:catAx>
        <c:axId val="2928820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25" b="1" i="0" u="none" strike="noStrike" baseline="0">
                <a:solidFill>
                  <a:srgbClr val="000000"/>
                </a:solidFill>
                <a:latin typeface="Cambria"/>
                <a:ea typeface="Cambria"/>
                <a:cs typeface="Cambria"/>
              </a:defRPr>
            </a:pPr>
            <a:endParaRPr lang="en-US"/>
          </a:p>
        </c:txPr>
        <c:crossAx val="2928828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288285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&quot;$&quot;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288207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804704737351618"/>
          <c:y val="0.80235580708661403"/>
          <c:w val="0.23389212443119167"/>
          <c:h val="0.1757691929133858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770" b="0" i="0" u="none" strike="noStrike" baseline="0">
              <a:solidFill>
                <a:srgbClr val="000000"/>
              </a:solidFill>
              <a:latin typeface="Cambria"/>
              <a:ea typeface="Cambria"/>
              <a:cs typeface="Cambria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landscape"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0" b="1" i="0" u="none" strike="noStrike" baseline="0">
                <a:solidFill>
                  <a:srgbClr val="000000"/>
                </a:solidFill>
                <a:latin typeface="Lucida Bright"/>
                <a:ea typeface="Lucida Bright"/>
                <a:cs typeface="Lucida Bright"/>
              </a:defRPr>
            </a:pPr>
            <a:r>
              <a:rPr lang="en-US"/>
              <a:t>Median Price</a:t>
            </a:r>
          </a:p>
        </c:rich>
      </c:tx>
      <c:layout>
        <c:manualLayout>
          <c:xMode val="edge"/>
          <c:yMode val="edge"/>
          <c:x val="0.44253301613279072"/>
          <c:y val="3.3807829181494664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29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C0C0C0"/>
        </a:solidFill>
        <a:ln w="12700">
          <a:solidFill>
            <a:srgbClr val="C0C0C0"/>
          </a:solidFill>
          <a:prstDash val="solid"/>
        </a:ln>
      </c:spPr>
    </c:sideWall>
    <c:backWall>
      <c:thickness val="0"/>
      <c:spPr>
        <a:solidFill>
          <a:srgbClr val="C0C0C0"/>
        </a:solidFill>
        <a:ln w="12700">
          <a:solidFill>
            <a:srgbClr val="C0C0C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6.9511414213902653E-2"/>
          <c:y val="0.16726014977755788"/>
          <c:w val="0.91259539849143478"/>
          <c:h val="0.64235014967764248"/>
        </c:manualLayout>
      </c:layout>
      <c:bar3DChart>
        <c:barDir val="col"/>
        <c:grouping val="clustered"/>
        <c:varyColors val="0"/>
        <c:ser>
          <c:idx val="0"/>
          <c:order val="0"/>
          <c:tx>
            <c:v>2012</c:v>
          </c:tx>
          <c:invertIfNegative val="0"/>
          <c:val>
            <c:numRef>
              <c:f>'Median Price'!$E$15:$E$16</c:f>
              <c:numCache>
                <c:formatCode>"$"#,##0</c:formatCode>
                <c:ptCount val="2"/>
                <c:pt idx="0">
                  <c:v>132392.5</c:v>
                </c:pt>
                <c:pt idx="1">
                  <c:v>63700</c:v>
                </c:pt>
              </c:numCache>
            </c:numRef>
          </c:val>
        </c:ser>
        <c:ser>
          <c:idx val="1"/>
          <c:order val="1"/>
          <c:tx>
            <c:v>2013</c:v>
          </c:tx>
          <c:invertIfNegative val="0"/>
          <c:val>
            <c:numRef>
              <c:f>'Median Price'!$F$15:$F$16</c:f>
              <c:numCache>
                <c:formatCode>"$"#,##0</c:formatCode>
                <c:ptCount val="2"/>
                <c:pt idx="0">
                  <c:v>155500</c:v>
                </c:pt>
                <c:pt idx="1">
                  <c:v>75500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92883640"/>
        <c:axId val="292884032"/>
        <c:axId val="0"/>
      </c:bar3DChart>
      <c:catAx>
        <c:axId val="292883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25" b="1" i="0" u="none" strike="noStrike" baseline="0">
                <a:solidFill>
                  <a:srgbClr val="000000"/>
                </a:solidFill>
                <a:latin typeface="Cambria"/>
                <a:ea typeface="Cambria"/>
                <a:cs typeface="Cambria"/>
              </a:defRPr>
            </a:pPr>
            <a:endParaRPr lang="en-US"/>
          </a:p>
        </c:txPr>
        <c:crossAx val="2928840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288403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&quot;$&quot;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288364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43568289338919"/>
          <c:y val="0.87010872306442122"/>
          <c:w val="0.2391796937332519"/>
          <c:h val="0.118099533674795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55" b="1" i="0" u="none" strike="noStrike" baseline="0">
              <a:solidFill>
                <a:srgbClr val="000000"/>
              </a:solidFill>
              <a:latin typeface="Cambria"/>
              <a:ea typeface="Cambria"/>
              <a:cs typeface="Cambria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0.84" l="0.75" r="0.75" t="0.8" header="0.5" footer="0.5"/>
    <c:pageSetup orientation="landscape"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500" b="1" i="0" u="none" strike="noStrike" baseline="0">
                <a:solidFill>
                  <a:srgbClr val="000000"/>
                </a:solidFill>
                <a:latin typeface="Cambria"/>
              </a:rPr>
              <a:t>Residential Rental</a:t>
            </a:r>
          </a:p>
          <a:p>
            <a:pPr>
              <a:defRPr sz="17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125" b="1" i="0" u="none" strike="noStrike" baseline="0">
                <a:solidFill>
                  <a:srgbClr val="000000"/>
                </a:solidFill>
                <a:latin typeface="Cambria"/>
              </a:rPr>
              <a:t>Comparing Listed vs. Leased</a:t>
            </a:r>
          </a:p>
        </c:rich>
      </c:tx>
      <c:layout>
        <c:manualLayout>
          <c:xMode val="edge"/>
          <c:yMode val="edge"/>
          <c:x val="0.37087238778696968"/>
          <c:y val="1.6064257028112448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25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sideWall>
    <c:backWall>
      <c:thickness val="0"/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7.1972948953905352E-2"/>
          <c:y val="0.2811250492694396"/>
          <c:w val="0.90177871336363769"/>
          <c:h val="0.5060250886849913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'Listed vs. Leased'!$B$2</c:f>
              <c:strCache>
                <c:ptCount val="1"/>
                <c:pt idx="0">
                  <c:v># Listed</c:v>
                </c:pt>
              </c:strCache>
            </c:strRef>
          </c:tx>
          <c:spPr>
            <a:solidFill>
              <a:srgbClr val="33CC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'Listed vs. Leased'!$A$3:$A$7</c:f>
              <c:numCache>
                <c:formatCode>General</c:formatCode>
                <c:ptCount val="5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</c:numCache>
            </c:numRef>
          </c:cat>
          <c:val>
            <c:numRef>
              <c:f>'Listed vs. Leased'!$B$3:$B$7</c:f>
              <c:numCache>
                <c:formatCode>#,##0</c:formatCode>
                <c:ptCount val="5"/>
                <c:pt idx="0">
                  <c:v>22471</c:v>
                </c:pt>
                <c:pt idx="1">
                  <c:v>20828</c:v>
                </c:pt>
                <c:pt idx="2">
                  <c:v>25632</c:v>
                </c:pt>
                <c:pt idx="3">
                  <c:v>27774</c:v>
                </c:pt>
                <c:pt idx="4">
                  <c:v>8977</c:v>
                </c:pt>
              </c:numCache>
            </c:numRef>
          </c:val>
        </c:ser>
        <c:ser>
          <c:idx val="1"/>
          <c:order val="1"/>
          <c:tx>
            <c:strRef>
              <c:f>'Listed vs. Leased'!$C$2</c:f>
              <c:strCache>
                <c:ptCount val="1"/>
                <c:pt idx="0">
                  <c:v># Leased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'Listed vs. Leased'!$A$3:$A$7</c:f>
              <c:numCache>
                <c:formatCode>General</c:formatCode>
                <c:ptCount val="5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</c:numCache>
            </c:numRef>
          </c:cat>
          <c:val>
            <c:numRef>
              <c:f>'Listed vs. Leased'!$C$3:$C$7</c:f>
              <c:numCache>
                <c:formatCode>#,##0</c:formatCode>
                <c:ptCount val="5"/>
                <c:pt idx="0">
                  <c:v>21756</c:v>
                </c:pt>
                <c:pt idx="1">
                  <c:v>25100</c:v>
                </c:pt>
                <c:pt idx="2">
                  <c:v>28272</c:v>
                </c:pt>
                <c:pt idx="3">
                  <c:v>33653</c:v>
                </c:pt>
                <c:pt idx="4">
                  <c:v>12117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92880896"/>
        <c:axId val="292881288"/>
        <c:axId val="0"/>
      </c:bar3DChart>
      <c:catAx>
        <c:axId val="2928808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2881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288128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288089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3022891125951026"/>
          <c:y val="0.8895601302849192"/>
          <c:w val="0.32176138742150906"/>
          <c:h val="7.02811244979919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Cambria"/>
              <a:ea typeface="Cambria"/>
              <a:cs typeface="Cambria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975" b="1" i="0" u="none" strike="noStrike" baseline="0">
                <a:solidFill>
                  <a:srgbClr val="000000"/>
                </a:solidFill>
                <a:latin typeface="Lucida Bright"/>
              </a:rPr>
              <a:t>Statistics</a:t>
            </a:r>
            <a:endParaRPr lang="en-US" sz="1425" b="1" i="0" u="none" strike="noStrike" baseline="0">
              <a:solidFill>
                <a:srgbClr val="000000"/>
              </a:solidFill>
              <a:latin typeface="Lucida Bright"/>
            </a:endParaRPr>
          </a:p>
          <a:p>
            <a:pPr>
              <a:defRPr sz="1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900" b="1" i="0" u="none" strike="noStrike" baseline="0">
                <a:solidFill>
                  <a:srgbClr val="000000"/>
                </a:solidFill>
                <a:latin typeface="Lucida Bright"/>
              </a:rPr>
              <a:t>Residential Rental Listed</a:t>
            </a:r>
          </a:p>
        </c:rich>
      </c:tx>
      <c:layout>
        <c:manualLayout>
          <c:xMode val="edge"/>
          <c:yMode val="edge"/>
          <c:x val="0.39645010350037607"/>
          <c:y val="2.962962962962963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43712918395655"/>
          <c:y val="0.28395070286901491"/>
          <c:w val="0.87996709567082299"/>
          <c:h val="0.50370385552416552"/>
        </c:manualLayout>
      </c:layout>
      <c:lineChart>
        <c:grouping val="standard"/>
        <c:varyColors val="0"/>
        <c:ser>
          <c:idx val="2"/>
          <c:order val="0"/>
          <c:tx>
            <c:strRef>
              <c:f>'Rental Listed'!$A$2</c:f>
              <c:strCache>
                <c:ptCount val="1"/>
                <c:pt idx="0">
                  <c:v>2009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Ref>
              <c:f>'Rental Listed'!$B$1:$M$1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'Rental Listed'!$B$2:$M$2</c:f>
              <c:numCache>
                <c:formatCode>#,##0</c:formatCode>
                <c:ptCount val="12"/>
                <c:pt idx="0">
                  <c:v>1948</c:v>
                </c:pt>
                <c:pt idx="1">
                  <c:v>1581</c:v>
                </c:pt>
                <c:pt idx="2">
                  <c:v>1921</c:v>
                </c:pt>
                <c:pt idx="3">
                  <c:v>1761</c:v>
                </c:pt>
                <c:pt idx="4">
                  <c:v>1692</c:v>
                </c:pt>
                <c:pt idx="5">
                  <c:v>1992</c:v>
                </c:pt>
                <c:pt idx="6">
                  <c:v>2021</c:v>
                </c:pt>
                <c:pt idx="7">
                  <c:v>2001</c:v>
                </c:pt>
                <c:pt idx="8">
                  <c:v>1928</c:v>
                </c:pt>
                <c:pt idx="9">
                  <c:v>1989</c:v>
                </c:pt>
                <c:pt idx="10">
                  <c:v>1853</c:v>
                </c:pt>
                <c:pt idx="11">
                  <c:v>1784</c:v>
                </c:pt>
              </c:numCache>
            </c:numRef>
          </c:val>
          <c:smooth val="0"/>
        </c:ser>
        <c:ser>
          <c:idx val="4"/>
          <c:order val="1"/>
          <c:tx>
            <c:v>2010</c:v>
          </c:tx>
          <c:spPr>
            <a:ln w="12700"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'Rental Listed'!$B$3:$M$3</c:f>
              <c:numCache>
                <c:formatCode>#,##0</c:formatCode>
                <c:ptCount val="12"/>
                <c:pt idx="0">
                  <c:v>1793</c:v>
                </c:pt>
                <c:pt idx="1">
                  <c:v>1537</c:v>
                </c:pt>
                <c:pt idx="2">
                  <c:v>1782</c:v>
                </c:pt>
                <c:pt idx="3">
                  <c:v>1490</c:v>
                </c:pt>
                <c:pt idx="4">
                  <c:v>1671</c:v>
                </c:pt>
                <c:pt idx="5">
                  <c:v>1916</c:v>
                </c:pt>
                <c:pt idx="6">
                  <c:v>1990</c:v>
                </c:pt>
                <c:pt idx="7">
                  <c:v>1743</c:v>
                </c:pt>
                <c:pt idx="8">
                  <c:v>1909</c:v>
                </c:pt>
                <c:pt idx="9">
                  <c:v>1959</c:v>
                </c:pt>
                <c:pt idx="10">
                  <c:v>1263</c:v>
                </c:pt>
                <c:pt idx="11">
                  <c:v>1775</c:v>
                </c:pt>
              </c:numCache>
            </c:numRef>
          </c:val>
          <c:smooth val="0"/>
        </c:ser>
        <c:ser>
          <c:idx val="0"/>
          <c:order val="2"/>
          <c:tx>
            <c:v>2011</c:v>
          </c:tx>
          <c:val>
            <c:numRef>
              <c:f>'Rental Listed'!$B$4:$M$4</c:f>
              <c:numCache>
                <c:formatCode>#,##0</c:formatCode>
                <c:ptCount val="12"/>
                <c:pt idx="0">
                  <c:v>1900</c:v>
                </c:pt>
                <c:pt idx="1">
                  <c:v>1725</c:v>
                </c:pt>
                <c:pt idx="2">
                  <c:v>1631</c:v>
                </c:pt>
                <c:pt idx="3">
                  <c:v>1892</c:v>
                </c:pt>
                <c:pt idx="4">
                  <c:v>2022</c:v>
                </c:pt>
                <c:pt idx="5">
                  <c:v>2247</c:v>
                </c:pt>
                <c:pt idx="6">
                  <c:v>1922</c:v>
                </c:pt>
                <c:pt idx="7">
                  <c:v>2678</c:v>
                </c:pt>
                <c:pt idx="8">
                  <c:v>2521</c:v>
                </c:pt>
                <c:pt idx="9">
                  <c:v>2653</c:v>
                </c:pt>
                <c:pt idx="10">
                  <c:v>2173</c:v>
                </c:pt>
                <c:pt idx="11">
                  <c:v>2268</c:v>
                </c:pt>
              </c:numCache>
            </c:numRef>
          </c:val>
          <c:smooth val="0"/>
        </c:ser>
        <c:ser>
          <c:idx val="1"/>
          <c:order val="3"/>
          <c:tx>
            <c:v>2012</c:v>
          </c:tx>
          <c:val>
            <c:numRef>
              <c:f>'Rental Listed'!$B$5:$M$5</c:f>
              <c:numCache>
                <c:formatCode>#,##0</c:formatCode>
                <c:ptCount val="12"/>
                <c:pt idx="0">
                  <c:v>2230</c:v>
                </c:pt>
                <c:pt idx="1">
                  <c:v>1984</c:v>
                </c:pt>
                <c:pt idx="2">
                  <c:v>2196</c:v>
                </c:pt>
                <c:pt idx="3">
                  <c:v>2149</c:v>
                </c:pt>
                <c:pt idx="4">
                  <c:v>2222</c:v>
                </c:pt>
                <c:pt idx="5">
                  <c:v>2445</c:v>
                </c:pt>
                <c:pt idx="6">
                  <c:v>2351</c:v>
                </c:pt>
                <c:pt idx="7">
                  <c:v>2559</c:v>
                </c:pt>
                <c:pt idx="8">
                  <c:v>2422</c:v>
                </c:pt>
                <c:pt idx="9">
                  <c:v>2582</c:v>
                </c:pt>
                <c:pt idx="10">
                  <c:v>2287</c:v>
                </c:pt>
                <c:pt idx="11">
                  <c:v>2347</c:v>
                </c:pt>
              </c:numCache>
            </c:numRef>
          </c:val>
          <c:smooth val="0"/>
        </c:ser>
        <c:ser>
          <c:idx val="5"/>
          <c:order val="4"/>
          <c:tx>
            <c:v>2013</c:v>
          </c:tx>
          <c:val>
            <c:numRef>
              <c:f>'Rental Listed'!$B$6:$M$6</c:f>
              <c:numCache>
                <c:formatCode>#,##0</c:formatCode>
                <c:ptCount val="12"/>
                <c:pt idx="0">
                  <c:v>2371</c:v>
                </c:pt>
                <c:pt idx="1">
                  <c:v>2140</c:v>
                </c:pt>
                <c:pt idx="2">
                  <c:v>2135</c:v>
                </c:pt>
                <c:pt idx="3">
                  <c:v>2331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93164704"/>
        <c:axId val="293166272"/>
      </c:lineChart>
      <c:catAx>
        <c:axId val="2931647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Months</a:t>
                </a:r>
              </a:p>
            </c:rich>
          </c:tx>
          <c:layout>
            <c:manualLayout>
              <c:xMode val="edge"/>
              <c:yMode val="edge"/>
              <c:x val="0.50718565504755686"/>
              <c:y val="0.8753088363954506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0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31662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316627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Total Units</a:t>
                </a:r>
              </a:p>
            </c:rich>
          </c:tx>
          <c:layout>
            <c:manualLayout>
              <c:xMode val="edge"/>
              <c:yMode val="edge"/>
              <c:x val="2.197802197802198E-2"/>
              <c:y val="0.46419772528433945"/>
            </c:manualLayout>
          </c:layout>
          <c:overlay val="0"/>
          <c:spPr>
            <a:noFill/>
            <a:ln w="25400">
              <a:noFill/>
            </a:ln>
          </c:spPr>
        </c:title>
        <c:numFmt formatCode="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316470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25021159337331356"/>
          <c:y val="0.16666666666666666"/>
          <c:w val="0.49425699447143573"/>
          <c:h val="4.0381248640216277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landscape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9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900" b="1" i="0" u="none" strike="noStrike" baseline="0">
                <a:solidFill>
                  <a:srgbClr val="000000"/>
                </a:solidFill>
                <a:latin typeface="Cambria"/>
              </a:rPr>
              <a:t>Statistics</a:t>
            </a:r>
            <a:endParaRPr lang="en-US" sz="2325" b="1" i="0" u="none" strike="noStrike" baseline="0">
              <a:solidFill>
                <a:srgbClr val="000000"/>
              </a:solidFill>
              <a:latin typeface="Cambria"/>
            </a:endParaRPr>
          </a:p>
          <a:p>
            <a:pPr>
              <a:defRPr sz="19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025" b="1" i="0" u="none" strike="noStrike" baseline="0">
                <a:solidFill>
                  <a:srgbClr val="000000"/>
                </a:solidFill>
                <a:latin typeface="Cambria"/>
              </a:rPr>
              <a:t>Residential Rental Leased</a:t>
            </a:r>
          </a:p>
        </c:rich>
      </c:tx>
      <c:layout>
        <c:manualLayout>
          <c:xMode val="edge"/>
          <c:yMode val="edge"/>
          <c:x val="0.38828517774190363"/>
          <c:y val="4.58221024258760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719686061202376"/>
          <c:y val="0.31132126688792905"/>
          <c:w val="0.81087998640165138"/>
          <c:h val="0.43800611142241103"/>
        </c:manualLayout>
      </c:layout>
      <c:lineChart>
        <c:grouping val="standard"/>
        <c:varyColors val="0"/>
        <c:ser>
          <c:idx val="2"/>
          <c:order val="0"/>
          <c:tx>
            <c:strRef>
              <c:f>'Rental Leased'!$A$2</c:f>
              <c:strCache>
                <c:ptCount val="1"/>
                <c:pt idx="0">
                  <c:v>2009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Ref>
              <c:f>'Rental Leased'!$B$1:$M$1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'Rental Leased'!$B$2:$M$2</c:f>
              <c:numCache>
                <c:formatCode>#,##0</c:formatCode>
                <c:ptCount val="12"/>
                <c:pt idx="0">
                  <c:v>1651</c:v>
                </c:pt>
                <c:pt idx="1">
                  <c:v>1702</c:v>
                </c:pt>
                <c:pt idx="2">
                  <c:v>1825</c:v>
                </c:pt>
                <c:pt idx="3">
                  <c:v>1677</c:v>
                </c:pt>
                <c:pt idx="4">
                  <c:v>1760</c:v>
                </c:pt>
                <c:pt idx="5">
                  <c:v>1833</c:v>
                </c:pt>
                <c:pt idx="6" formatCode="General">
                  <c:v>2029</c:v>
                </c:pt>
                <c:pt idx="7" formatCode="General">
                  <c:v>2011</c:v>
                </c:pt>
                <c:pt idx="8" formatCode="General">
                  <c:v>1849</c:v>
                </c:pt>
                <c:pt idx="9" formatCode="General">
                  <c:v>2015</c:v>
                </c:pt>
                <c:pt idx="10" formatCode="General">
                  <c:v>1691</c:v>
                </c:pt>
                <c:pt idx="11" formatCode="General">
                  <c:v>1713</c:v>
                </c:pt>
              </c:numCache>
            </c:numRef>
          </c:val>
          <c:smooth val="0"/>
        </c:ser>
        <c:ser>
          <c:idx val="3"/>
          <c:order val="1"/>
          <c:tx>
            <c:strRef>
              <c:f>'Rental Leased'!$A$3</c:f>
              <c:strCache>
                <c:ptCount val="1"/>
                <c:pt idx="0">
                  <c:v>2010</c:v>
                </c:pt>
              </c:strCache>
            </c:strRef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cat>
            <c:strRef>
              <c:f>'Rental Leased'!$B$1:$M$1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'Rental Leased'!$B$3:$M$3</c:f>
              <c:numCache>
                <c:formatCode>#,##0</c:formatCode>
                <c:ptCount val="12"/>
                <c:pt idx="0">
                  <c:v>1784</c:v>
                </c:pt>
                <c:pt idx="1">
                  <c:v>2102</c:v>
                </c:pt>
                <c:pt idx="2">
                  <c:v>2269</c:v>
                </c:pt>
                <c:pt idx="3">
                  <c:v>2210</c:v>
                </c:pt>
                <c:pt idx="4">
                  <c:v>2049</c:v>
                </c:pt>
                <c:pt idx="5">
                  <c:v>2214</c:v>
                </c:pt>
                <c:pt idx="6" formatCode="General">
                  <c:v>2106</c:v>
                </c:pt>
                <c:pt idx="7" formatCode="General">
                  <c:v>2300</c:v>
                </c:pt>
                <c:pt idx="8" formatCode="General">
                  <c:v>2171</c:v>
                </c:pt>
                <c:pt idx="9" formatCode="General">
                  <c:v>2119</c:v>
                </c:pt>
                <c:pt idx="10" formatCode="General">
                  <c:v>1887</c:v>
                </c:pt>
                <c:pt idx="11" formatCode="General">
                  <c:v>1889</c:v>
                </c:pt>
              </c:numCache>
            </c:numRef>
          </c:val>
          <c:smooth val="0"/>
        </c:ser>
        <c:ser>
          <c:idx val="4"/>
          <c:order val="2"/>
          <c:tx>
            <c:v>2011</c:v>
          </c:tx>
          <c:spPr>
            <a:ln w="12700"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'Rental Leased'!$B$4:$M$4</c:f>
              <c:numCache>
                <c:formatCode>#,##0</c:formatCode>
                <c:ptCount val="12"/>
                <c:pt idx="0">
                  <c:v>2002</c:v>
                </c:pt>
                <c:pt idx="1">
                  <c:v>2253</c:v>
                </c:pt>
                <c:pt idx="2">
                  <c:v>2330</c:v>
                </c:pt>
                <c:pt idx="3">
                  <c:v>2342</c:v>
                </c:pt>
                <c:pt idx="4">
                  <c:v>2376</c:v>
                </c:pt>
                <c:pt idx="5">
                  <c:v>2485</c:v>
                </c:pt>
                <c:pt idx="6" formatCode="General">
                  <c:v>2396</c:v>
                </c:pt>
                <c:pt idx="7" formatCode="General">
                  <c:v>2750</c:v>
                </c:pt>
                <c:pt idx="8" formatCode="General">
                  <c:v>2535</c:v>
                </c:pt>
                <c:pt idx="9" formatCode="General">
                  <c:v>2399</c:v>
                </c:pt>
                <c:pt idx="10" formatCode="General">
                  <c:v>2290</c:v>
                </c:pt>
                <c:pt idx="11" formatCode="General">
                  <c:v>2114</c:v>
                </c:pt>
              </c:numCache>
            </c:numRef>
          </c:val>
          <c:smooth val="0"/>
        </c:ser>
        <c:ser>
          <c:idx val="0"/>
          <c:order val="3"/>
          <c:tx>
            <c:v>2012</c:v>
          </c:tx>
          <c:val>
            <c:numRef>
              <c:f>'Rental Leased'!$B$5:$M$5</c:f>
              <c:numCache>
                <c:formatCode>#,##0</c:formatCode>
                <c:ptCount val="12"/>
                <c:pt idx="0">
                  <c:v>2471</c:v>
                </c:pt>
                <c:pt idx="1">
                  <c:v>2835</c:v>
                </c:pt>
                <c:pt idx="2">
                  <c:v>3031</c:v>
                </c:pt>
                <c:pt idx="3">
                  <c:v>2590</c:v>
                </c:pt>
                <c:pt idx="4">
                  <c:v>2880</c:v>
                </c:pt>
                <c:pt idx="5">
                  <c:v>3007</c:v>
                </c:pt>
                <c:pt idx="6" formatCode="General">
                  <c:v>2912</c:v>
                </c:pt>
                <c:pt idx="7" formatCode="General">
                  <c:v>3409</c:v>
                </c:pt>
                <c:pt idx="8" formatCode="General">
                  <c:v>2626</c:v>
                </c:pt>
                <c:pt idx="9" formatCode="General">
                  <c:v>2913</c:v>
                </c:pt>
                <c:pt idx="10" formatCode="General">
                  <c:v>2690</c:v>
                </c:pt>
                <c:pt idx="11" formatCode="General">
                  <c:v>2289</c:v>
                </c:pt>
              </c:numCache>
            </c:numRef>
          </c:val>
          <c:smooth val="0"/>
        </c:ser>
        <c:ser>
          <c:idx val="1"/>
          <c:order val="4"/>
          <c:tx>
            <c:v>2013</c:v>
          </c:tx>
          <c:val>
            <c:numRef>
              <c:f>'Rental Leased'!$B$6:$M$6</c:f>
              <c:numCache>
                <c:formatCode>#,##0</c:formatCode>
                <c:ptCount val="12"/>
                <c:pt idx="0">
                  <c:v>2608</c:v>
                </c:pt>
                <c:pt idx="1">
                  <c:v>3141</c:v>
                </c:pt>
                <c:pt idx="2">
                  <c:v>3237</c:v>
                </c:pt>
                <c:pt idx="3">
                  <c:v>3131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93166664"/>
        <c:axId val="293163136"/>
      </c:lineChart>
      <c:catAx>
        <c:axId val="2931666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Month</a:t>
                </a:r>
              </a:p>
            </c:rich>
          </c:tx>
          <c:layout>
            <c:manualLayout>
              <c:xMode val="edge"/>
              <c:yMode val="edge"/>
              <c:x val="0.50460330115639307"/>
              <c:y val="0.8369284971454039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3163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316313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Total Units</a:t>
                </a:r>
              </a:p>
            </c:rich>
          </c:tx>
          <c:layout>
            <c:manualLayout>
              <c:xMode val="edge"/>
              <c:yMode val="edge"/>
              <c:x val="5.0209336803610845E-2"/>
              <c:y val="0.45687416431436634"/>
            </c:manualLayout>
          </c:layout>
          <c:overlay val="0"/>
          <c:spPr>
            <a:noFill/>
            <a:ln w="25400">
              <a:noFill/>
            </a:ln>
          </c:spPr>
        </c:title>
        <c:numFmt formatCode="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316666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31548169867887849"/>
          <c:y val="0.20485217649680582"/>
          <c:w val="0.48905428926647326"/>
          <c:h val="4.405933543105059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75" b="1" i="0" u="none" strike="noStrike" baseline="0">
                <a:solidFill>
                  <a:srgbClr val="000000"/>
                </a:solidFill>
                <a:latin typeface="Cambria"/>
                <a:ea typeface="Cambria"/>
                <a:cs typeface="Cambria"/>
              </a:defRPr>
            </a:pPr>
            <a:r>
              <a:rPr lang="en-US"/>
              <a:t>Rental Average Price</a:t>
            </a:r>
          </a:p>
        </c:rich>
      </c:tx>
      <c:layout>
        <c:manualLayout>
          <c:xMode val="edge"/>
          <c:yMode val="edge"/>
          <c:x val="0.38276574145666659"/>
          <c:y val="8.78052621471096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24857804709552"/>
          <c:y val="0.25365944285719388"/>
          <c:w val="0.71209131289356897"/>
          <c:h val="0.48048952156603075"/>
        </c:manualLayout>
      </c:layout>
      <c:lineChart>
        <c:grouping val="standard"/>
        <c:varyColors val="0"/>
        <c:ser>
          <c:idx val="3"/>
          <c:order val="0"/>
          <c:tx>
            <c:strRef>
              <c:f>'RNT Ave Med Price'!$A$2</c:f>
              <c:strCache>
                <c:ptCount val="1"/>
                <c:pt idx="0">
                  <c:v>2009</c:v>
                </c:pt>
              </c:strCache>
            </c:strRef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cat>
            <c:strRef>
              <c:f>'RNT Ave Med Price'!$B$1:$M$1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'RNT Ave Med Price'!$B$2:$M$2</c:f>
              <c:numCache>
                <c:formatCode>"$"#,##0</c:formatCode>
                <c:ptCount val="12"/>
                <c:pt idx="0">
                  <c:v>2083</c:v>
                </c:pt>
                <c:pt idx="1">
                  <c:v>1419</c:v>
                </c:pt>
                <c:pt idx="2">
                  <c:v>1365</c:v>
                </c:pt>
                <c:pt idx="3">
                  <c:v>1461</c:v>
                </c:pt>
                <c:pt idx="4">
                  <c:v>1348</c:v>
                </c:pt>
                <c:pt idx="5">
                  <c:v>1299</c:v>
                </c:pt>
                <c:pt idx="6">
                  <c:v>1405</c:v>
                </c:pt>
                <c:pt idx="7">
                  <c:v>1255</c:v>
                </c:pt>
                <c:pt idx="8">
                  <c:v>1477</c:v>
                </c:pt>
                <c:pt idx="9">
                  <c:v>1264</c:v>
                </c:pt>
                <c:pt idx="10">
                  <c:v>1261</c:v>
                </c:pt>
                <c:pt idx="11">
                  <c:v>1313</c:v>
                </c:pt>
              </c:numCache>
            </c:numRef>
          </c:val>
          <c:smooth val="0"/>
        </c:ser>
        <c:ser>
          <c:idx val="4"/>
          <c:order val="1"/>
          <c:tx>
            <c:strRef>
              <c:f>'RNT Ave Med Price'!$A$3</c:f>
              <c:strCache>
                <c:ptCount val="1"/>
                <c:pt idx="0">
                  <c:v>2010</c:v>
                </c:pt>
              </c:strCache>
            </c:strRef>
          </c:tx>
          <c:spPr>
            <a:ln w="12700"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cat>
            <c:strRef>
              <c:f>'RNT Ave Med Price'!$B$1:$M$1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'RNT Ave Med Price'!$B$3:$M$3</c:f>
              <c:numCache>
                <c:formatCode>"$"#,##0</c:formatCode>
                <c:ptCount val="12"/>
                <c:pt idx="0">
                  <c:v>1582</c:v>
                </c:pt>
                <c:pt idx="1">
                  <c:v>1731</c:v>
                </c:pt>
                <c:pt idx="2">
                  <c:v>1193</c:v>
                </c:pt>
                <c:pt idx="3">
                  <c:v>1413</c:v>
                </c:pt>
                <c:pt idx="4">
                  <c:v>1254</c:v>
                </c:pt>
                <c:pt idx="5">
                  <c:v>1410</c:v>
                </c:pt>
                <c:pt idx="6">
                  <c:v>1425</c:v>
                </c:pt>
                <c:pt idx="7">
                  <c:v>1459</c:v>
                </c:pt>
                <c:pt idx="8">
                  <c:v>1484</c:v>
                </c:pt>
                <c:pt idx="9">
                  <c:v>1308</c:v>
                </c:pt>
                <c:pt idx="10">
                  <c:v>1184</c:v>
                </c:pt>
                <c:pt idx="11">
                  <c:v>1563</c:v>
                </c:pt>
              </c:numCache>
            </c:numRef>
          </c:val>
          <c:smooth val="0"/>
        </c:ser>
        <c:ser>
          <c:idx val="0"/>
          <c:order val="2"/>
          <c:tx>
            <c:v>2011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'RNT Ave Med Price'!$B$4:$M$4</c:f>
              <c:numCache>
                <c:formatCode>"$"#,##0</c:formatCode>
                <c:ptCount val="12"/>
                <c:pt idx="0">
                  <c:v>1449</c:v>
                </c:pt>
                <c:pt idx="1">
                  <c:v>1501</c:v>
                </c:pt>
                <c:pt idx="2">
                  <c:v>1497</c:v>
                </c:pt>
                <c:pt idx="3">
                  <c:v>1207</c:v>
                </c:pt>
                <c:pt idx="4">
                  <c:v>1257</c:v>
                </c:pt>
                <c:pt idx="5">
                  <c:v>1765</c:v>
                </c:pt>
                <c:pt idx="6">
                  <c:v>1434</c:v>
                </c:pt>
                <c:pt idx="7">
                  <c:v>1422</c:v>
                </c:pt>
                <c:pt idx="8">
                  <c:v>1279</c:v>
                </c:pt>
                <c:pt idx="9">
                  <c:v>1355</c:v>
                </c:pt>
                <c:pt idx="10">
                  <c:v>1328</c:v>
                </c:pt>
                <c:pt idx="11">
                  <c:v>1307</c:v>
                </c:pt>
              </c:numCache>
            </c:numRef>
          </c:val>
          <c:smooth val="0"/>
        </c:ser>
        <c:ser>
          <c:idx val="1"/>
          <c:order val="3"/>
          <c:tx>
            <c:v>2012</c:v>
          </c:tx>
          <c:val>
            <c:numRef>
              <c:f>'RNT Ave Med Price'!$B$5:$M$5</c:f>
              <c:numCache>
                <c:formatCode>"$"#,##0</c:formatCode>
                <c:ptCount val="12"/>
                <c:pt idx="0">
                  <c:v>1447</c:v>
                </c:pt>
                <c:pt idx="1">
                  <c:v>1347</c:v>
                </c:pt>
                <c:pt idx="2">
                  <c:v>1621</c:v>
                </c:pt>
                <c:pt idx="3">
                  <c:v>1299</c:v>
                </c:pt>
                <c:pt idx="4">
                  <c:v>1235</c:v>
                </c:pt>
                <c:pt idx="5">
                  <c:v>1222</c:v>
                </c:pt>
                <c:pt idx="6">
                  <c:v>1491</c:v>
                </c:pt>
                <c:pt idx="7">
                  <c:v>1323</c:v>
                </c:pt>
                <c:pt idx="8">
                  <c:v>1308</c:v>
                </c:pt>
                <c:pt idx="9">
                  <c:v>1821</c:v>
                </c:pt>
                <c:pt idx="10">
                  <c:v>1240</c:v>
                </c:pt>
                <c:pt idx="11">
                  <c:v>1535</c:v>
                </c:pt>
              </c:numCache>
            </c:numRef>
          </c:val>
          <c:smooth val="0"/>
        </c:ser>
        <c:ser>
          <c:idx val="2"/>
          <c:order val="4"/>
          <c:tx>
            <c:v>2013</c:v>
          </c:tx>
          <c:val>
            <c:numRef>
              <c:f>'RNT Ave Med Price'!$B$6:$M$6</c:f>
              <c:numCache>
                <c:formatCode>"$"#,##0</c:formatCode>
                <c:ptCount val="12"/>
                <c:pt idx="0">
                  <c:v>1462</c:v>
                </c:pt>
                <c:pt idx="1">
                  <c:v>1274</c:v>
                </c:pt>
                <c:pt idx="2">
                  <c:v>1336</c:v>
                </c:pt>
                <c:pt idx="3">
                  <c:v>1281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93165488"/>
        <c:axId val="293163920"/>
      </c:lineChart>
      <c:catAx>
        <c:axId val="2931654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31639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316392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Rental Amount</a:t>
                </a:r>
              </a:p>
            </c:rich>
          </c:tx>
          <c:layout>
            <c:manualLayout>
              <c:xMode val="edge"/>
              <c:yMode val="edge"/>
              <c:x val="5.0768203072812289E-2"/>
              <c:y val="0.32195237180718267"/>
            </c:manualLayout>
          </c:layout>
          <c:overlay val="0"/>
          <c:spPr>
            <a:noFill/>
            <a:ln w="25400">
              <a:noFill/>
            </a:ln>
          </c:spPr>
        </c:title>
        <c:numFmt formatCode="&quot;$&quot;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316548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29592539409527718"/>
          <c:y val="0.88536892644516996"/>
          <c:w val="0.39485086757437343"/>
          <c:h val="8.125397596546067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portrait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75" b="1" i="0" u="none" strike="noStrike" baseline="0">
                <a:solidFill>
                  <a:srgbClr val="000000"/>
                </a:solidFill>
                <a:latin typeface="Cambria"/>
                <a:ea typeface="Cambria"/>
                <a:cs typeface="Cambria"/>
              </a:defRPr>
            </a:pPr>
            <a:r>
              <a:rPr lang="en-US"/>
              <a:t>Rental Median Price</a:t>
            </a:r>
          </a:p>
        </c:rich>
      </c:tx>
      <c:layout>
        <c:manualLayout>
          <c:xMode val="edge"/>
          <c:yMode val="edge"/>
          <c:x val="0.4273275284661755"/>
          <c:y val="7.373271889400921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735432016075017"/>
          <c:y val="0.24654419487180065"/>
          <c:w val="0.83858004018754184"/>
          <c:h val="0.41935554641745532"/>
        </c:manualLayout>
      </c:layout>
      <c:lineChart>
        <c:grouping val="standard"/>
        <c:varyColors val="0"/>
        <c:ser>
          <c:idx val="3"/>
          <c:order val="0"/>
          <c:tx>
            <c:strRef>
              <c:f>'RNT Ave Med Price'!$A$9</c:f>
              <c:strCache>
                <c:ptCount val="1"/>
                <c:pt idx="0">
                  <c:v>2009</c:v>
                </c:pt>
              </c:strCache>
            </c:strRef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cat>
            <c:strRef>
              <c:f>'RNT Ave Med Price'!$B$8:$M$8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'RNT Ave Med Price'!$B$9:$M$9</c:f>
              <c:numCache>
                <c:formatCode>_("$"* #,##0_);_("$"* \(#,##0\);_("$"* "-"_);_(@_)</c:formatCode>
                <c:ptCount val="12"/>
                <c:pt idx="0">
                  <c:v>1200</c:v>
                </c:pt>
                <c:pt idx="1">
                  <c:v>1200</c:v>
                </c:pt>
                <c:pt idx="2">
                  <c:v>1200</c:v>
                </c:pt>
                <c:pt idx="3">
                  <c:v>1200</c:v>
                </c:pt>
                <c:pt idx="4">
                  <c:v>1200</c:v>
                </c:pt>
                <c:pt idx="5" formatCode="&quot;$&quot;#,##0_);[Red]\(&quot;$&quot;#,##0\)">
                  <c:v>1195</c:v>
                </c:pt>
                <c:pt idx="6">
                  <c:v>1195</c:v>
                </c:pt>
                <c:pt idx="7">
                  <c:v>1150</c:v>
                </c:pt>
                <c:pt idx="8">
                  <c:v>1150</c:v>
                </c:pt>
                <c:pt idx="9">
                  <c:v>1125</c:v>
                </c:pt>
                <c:pt idx="10">
                  <c:v>1145</c:v>
                </c:pt>
                <c:pt idx="11">
                  <c:v>1100</c:v>
                </c:pt>
              </c:numCache>
            </c:numRef>
          </c:val>
          <c:smooth val="0"/>
        </c:ser>
        <c:ser>
          <c:idx val="4"/>
          <c:order val="1"/>
          <c:tx>
            <c:strRef>
              <c:f>'RNT Ave Med Price'!$A$10</c:f>
              <c:strCache>
                <c:ptCount val="1"/>
                <c:pt idx="0">
                  <c:v>2010</c:v>
                </c:pt>
              </c:strCache>
            </c:strRef>
          </c:tx>
          <c:spPr>
            <a:ln w="12700"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cat>
            <c:strRef>
              <c:f>'RNT Ave Med Price'!$B$8:$M$8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'RNT Ave Med Price'!$B$10:$M$10</c:f>
              <c:numCache>
                <c:formatCode>_("$"* #,##0_);_("$"* \(#,##0\);_("$"* "-"_);_(@_)</c:formatCode>
                <c:ptCount val="12"/>
                <c:pt idx="0">
                  <c:v>1100</c:v>
                </c:pt>
                <c:pt idx="1">
                  <c:v>1100</c:v>
                </c:pt>
                <c:pt idx="2">
                  <c:v>1100</c:v>
                </c:pt>
                <c:pt idx="3">
                  <c:v>1100</c:v>
                </c:pt>
                <c:pt idx="4">
                  <c:v>1150</c:v>
                </c:pt>
                <c:pt idx="5" formatCode="&quot;$&quot;#,##0_);[Red]\(&quot;$&quot;#,##0\)">
                  <c:v>1100</c:v>
                </c:pt>
                <c:pt idx="6">
                  <c:v>1100</c:v>
                </c:pt>
                <c:pt idx="7">
                  <c:v>1150</c:v>
                </c:pt>
                <c:pt idx="8">
                  <c:v>1100</c:v>
                </c:pt>
                <c:pt idx="9">
                  <c:v>1150</c:v>
                </c:pt>
                <c:pt idx="10">
                  <c:v>1100</c:v>
                </c:pt>
                <c:pt idx="11">
                  <c:v>1100</c:v>
                </c:pt>
              </c:numCache>
            </c:numRef>
          </c:val>
          <c:smooth val="0"/>
        </c:ser>
        <c:ser>
          <c:idx val="0"/>
          <c:order val="2"/>
          <c:tx>
            <c:v>2011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'RNT Ave Med Price'!$B$11:$M$11</c:f>
              <c:numCache>
                <c:formatCode>_("$"* #,##0_);_("$"* \(#,##0\);_("$"* "-"_);_(@_)</c:formatCode>
                <c:ptCount val="12"/>
                <c:pt idx="0">
                  <c:v>1100</c:v>
                </c:pt>
                <c:pt idx="1">
                  <c:v>1100</c:v>
                </c:pt>
                <c:pt idx="2">
                  <c:v>1100</c:v>
                </c:pt>
                <c:pt idx="3">
                  <c:v>1100</c:v>
                </c:pt>
                <c:pt idx="4">
                  <c:v>1150</c:v>
                </c:pt>
                <c:pt idx="5" formatCode="&quot;$&quot;#,##0_);[Red]\(&quot;$&quot;#,##0\)">
                  <c:v>1150</c:v>
                </c:pt>
                <c:pt idx="6">
                  <c:v>1125</c:v>
                </c:pt>
                <c:pt idx="7">
                  <c:v>1125</c:v>
                </c:pt>
                <c:pt idx="8">
                  <c:v>1145</c:v>
                </c:pt>
                <c:pt idx="9">
                  <c:v>1100</c:v>
                </c:pt>
                <c:pt idx="10">
                  <c:v>1095</c:v>
                </c:pt>
                <c:pt idx="11">
                  <c:v>1095</c:v>
                </c:pt>
              </c:numCache>
            </c:numRef>
          </c:val>
          <c:smooth val="0"/>
        </c:ser>
        <c:ser>
          <c:idx val="1"/>
          <c:order val="3"/>
          <c:tx>
            <c:v>2012</c:v>
          </c:tx>
          <c:val>
            <c:numRef>
              <c:f>'RNT Ave Med Price'!$B$12:$M$12</c:f>
              <c:numCache>
                <c:formatCode>_("$"* #,##0_);_("$"* \(#,##0\);_("$"* "-"_);_(@_)</c:formatCode>
                <c:ptCount val="12"/>
                <c:pt idx="0">
                  <c:v>1095</c:v>
                </c:pt>
                <c:pt idx="1">
                  <c:v>1080</c:v>
                </c:pt>
                <c:pt idx="2">
                  <c:v>1095</c:v>
                </c:pt>
                <c:pt idx="3">
                  <c:v>1095</c:v>
                </c:pt>
                <c:pt idx="4">
                  <c:v>1100</c:v>
                </c:pt>
                <c:pt idx="5" formatCode="&quot;$&quot;#,##0_);[Red]\(&quot;$&quot;#,##0\)">
                  <c:v>1100</c:v>
                </c:pt>
                <c:pt idx="6">
                  <c:v>1100</c:v>
                </c:pt>
                <c:pt idx="7">
                  <c:v>1095</c:v>
                </c:pt>
                <c:pt idx="8">
                  <c:v>1095</c:v>
                </c:pt>
                <c:pt idx="9">
                  <c:v>1100</c:v>
                </c:pt>
                <c:pt idx="10">
                  <c:v>1100</c:v>
                </c:pt>
                <c:pt idx="11">
                  <c:v>1075</c:v>
                </c:pt>
              </c:numCache>
            </c:numRef>
          </c:val>
          <c:smooth val="0"/>
        </c:ser>
        <c:ser>
          <c:idx val="2"/>
          <c:order val="4"/>
          <c:tx>
            <c:v>2013</c:v>
          </c:tx>
          <c:val>
            <c:numRef>
              <c:f>'RNT Ave Med Price'!$B$13:$M$13</c:f>
              <c:numCache>
                <c:formatCode>_("$"* #,##0_);_("$"* \(#,##0\);_("$"* "-"_);_(@_)</c:formatCode>
                <c:ptCount val="12"/>
                <c:pt idx="0">
                  <c:v>1095</c:v>
                </c:pt>
                <c:pt idx="1">
                  <c:v>1050</c:v>
                </c:pt>
                <c:pt idx="2">
                  <c:v>1095</c:v>
                </c:pt>
                <c:pt idx="3">
                  <c:v>1100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93164312"/>
        <c:axId val="292951312"/>
      </c:lineChart>
      <c:catAx>
        <c:axId val="293164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29513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295131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Rental Amount</a:t>
                </a:r>
              </a:p>
            </c:rich>
          </c:tx>
          <c:layout>
            <c:manualLayout>
              <c:xMode val="edge"/>
              <c:yMode val="edge"/>
              <c:x val="5.5592766242464835E-2"/>
              <c:y val="0.27649805871040312"/>
            </c:manualLayout>
          </c:layout>
          <c:overlay val="0"/>
          <c:spPr>
            <a:noFill/>
            <a:ln w="25400">
              <a:noFill/>
            </a:ln>
          </c:spPr>
        </c:title>
        <c:numFmt formatCode="_(&quot;$&quot;* #,##0_);_(&quot;$&quot;* \(#,##0\);_(&quot;$&quot;* &quot;-&quot;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316431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4360348292029469"/>
          <c:y val="0.89631481548677372"/>
          <c:w val="0.37747899159663867"/>
          <c:h val="7.182896223404715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4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portrait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2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Vertical
Listed vs. Sold</a:t>
            </a:r>
          </a:p>
        </c:rich>
      </c:tx>
      <c:layout>
        <c:manualLayout>
          <c:xMode val="edge"/>
          <c:yMode val="edge"/>
          <c:x val="0.3924486927692391"/>
          <c:y val="3.839999999999999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187650946869496"/>
          <c:y val="0.20800040625079347"/>
          <c:w val="0.75057250170535394"/>
          <c:h val="0.6256012218773864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'Vert List vs. Sold'!$B$2</c:f>
              <c:strCache>
                <c:ptCount val="1"/>
                <c:pt idx="0">
                  <c:v># Listed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'Vert List vs. Sold'!$A$3:$A$5</c:f>
              <c:numCache>
                <c:formatCode>General</c:formatCode>
                <c:ptCount val="3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</c:numCache>
            </c:numRef>
          </c:cat>
          <c:val>
            <c:numRef>
              <c:f>'Vert List vs. Sold'!$B$3:$B$5</c:f>
              <c:numCache>
                <c:formatCode>#,##0</c:formatCode>
                <c:ptCount val="3"/>
                <c:pt idx="0">
                  <c:v>553</c:v>
                </c:pt>
                <c:pt idx="1">
                  <c:v>1174</c:v>
                </c:pt>
                <c:pt idx="2" formatCode="General">
                  <c:v>1346</c:v>
                </c:pt>
              </c:numCache>
            </c:numRef>
          </c:val>
        </c:ser>
        <c:ser>
          <c:idx val="1"/>
          <c:order val="1"/>
          <c:tx>
            <c:strRef>
              <c:f>'Vert List vs. Sold'!$C$2</c:f>
              <c:strCache>
                <c:ptCount val="1"/>
                <c:pt idx="0">
                  <c:v># Sold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'Vert List vs. Sold'!$A$3:$A$5</c:f>
              <c:numCache>
                <c:formatCode>General</c:formatCode>
                <c:ptCount val="3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</c:numCache>
            </c:numRef>
          </c:cat>
          <c:val>
            <c:numRef>
              <c:f>'Vert List vs. Sold'!$C$3:$C$5</c:f>
              <c:numCache>
                <c:formatCode>#,##0</c:formatCode>
                <c:ptCount val="3"/>
                <c:pt idx="0">
                  <c:v>634</c:v>
                </c:pt>
                <c:pt idx="1">
                  <c:v>887</c:v>
                </c:pt>
                <c:pt idx="2" formatCode="General">
                  <c:v>809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2951704"/>
        <c:axId val="292952096"/>
      </c:barChart>
      <c:catAx>
        <c:axId val="2929517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29520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295209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295170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0205967675093243"/>
          <c:y val="0.91360176377952762"/>
          <c:w val="0.46453107263193932"/>
          <c:h val="7.520025196850388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75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Statistics</a:t>
            </a:r>
            <a:endParaRPr lang="en-US" sz="1350" b="1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>
              <a:defRPr sz="10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15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Vertical Listed</a:t>
            </a:r>
          </a:p>
        </c:rich>
      </c:tx>
      <c:layout>
        <c:manualLayout>
          <c:xMode val="edge"/>
          <c:yMode val="edge"/>
          <c:x val="0.43328149915326514"/>
          <c:y val="3.422053231939163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98605177396921"/>
          <c:y val="0.3269969565897467"/>
          <c:w val="0.81711239948350978"/>
          <c:h val="0.28517176446780235"/>
        </c:manualLayout>
      </c:layout>
      <c:lineChart>
        <c:grouping val="standard"/>
        <c:varyColors val="0"/>
        <c:ser>
          <c:idx val="0"/>
          <c:order val="0"/>
          <c:tx>
            <c:strRef>
              <c:f>'Vert Listed'!$A$2</c:f>
              <c:strCache>
                <c:ptCount val="1"/>
                <c:pt idx="0">
                  <c:v>2010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'Vert Listed'!$B$1:$M$1</c:f>
              <c:strCache>
                <c:ptCount val="12"/>
                <c:pt idx="0">
                  <c:v>Jan</c:v>
                </c:pt>
                <c:pt idx="1">
                  <c:v>Feb 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 </c:v>
                </c:pt>
                <c:pt idx="6">
                  <c:v>Jul</c:v>
                </c:pt>
                <c:pt idx="7">
                  <c:v>Aug</c:v>
                </c:pt>
                <c:pt idx="8">
                  <c:v>Sept</c:v>
                </c:pt>
                <c:pt idx="9">
                  <c:v>Oct 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'Vert Listed'!$B$2:$M$2</c:f>
              <c:numCache>
                <c:formatCode>General</c:formatCode>
                <c:ptCount val="12"/>
                <c:pt idx="4">
                  <c:v>68</c:v>
                </c:pt>
                <c:pt idx="5">
                  <c:v>73</c:v>
                </c:pt>
                <c:pt idx="6">
                  <c:v>61</c:v>
                </c:pt>
                <c:pt idx="7">
                  <c:v>80</c:v>
                </c:pt>
                <c:pt idx="8">
                  <c:v>64</c:v>
                </c:pt>
                <c:pt idx="9">
                  <c:v>58</c:v>
                </c:pt>
                <c:pt idx="10">
                  <c:v>57</c:v>
                </c:pt>
                <c:pt idx="11">
                  <c:v>92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'Vert Listed'!$A$3</c:f>
              <c:strCache>
                <c:ptCount val="1"/>
                <c:pt idx="0">
                  <c:v>2011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'Vert Listed'!$B$1:$M$1</c:f>
              <c:strCache>
                <c:ptCount val="12"/>
                <c:pt idx="0">
                  <c:v>Jan</c:v>
                </c:pt>
                <c:pt idx="1">
                  <c:v>Feb 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 </c:v>
                </c:pt>
                <c:pt idx="6">
                  <c:v>Jul</c:v>
                </c:pt>
                <c:pt idx="7">
                  <c:v>Aug</c:v>
                </c:pt>
                <c:pt idx="8">
                  <c:v>Sept</c:v>
                </c:pt>
                <c:pt idx="9">
                  <c:v>Oct 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'Vert Listed'!$B$3:$M$3</c:f>
              <c:numCache>
                <c:formatCode>General</c:formatCode>
                <c:ptCount val="12"/>
                <c:pt idx="0">
                  <c:v>77</c:v>
                </c:pt>
                <c:pt idx="1">
                  <c:v>78</c:v>
                </c:pt>
                <c:pt idx="2">
                  <c:v>112</c:v>
                </c:pt>
                <c:pt idx="3">
                  <c:v>133</c:v>
                </c:pt>
                <c:pt idx="4">
                  <c:v>115</c:v>
                </c:pt>
                <c:pt idx="5">
                  <c:v>107</c:v>
                </c:pt>
                <c:pt idx="6">
                  <c:v>88</c:v>
                </c:pt>
                <c:pt idx="7">
                  <c:v>88</c:v>
                </c:pt>
                <c:pt idx="8">
                  <c:v>101</c:v>
                </c:pt>
                <c:pt idx="9">
                  <c:v>106</c:v>
                </c:pt>
                <c:pt idx="10">
                  <c:v>95</c:v>
                </c:pt>
                <c:pt idx="11">
                  <c:v>74</c:v>
                </c:pt>
              </c:numCache>
            </c:numRef>
          </c:val>
          <c:smooth val="0"/>
        </c:ser>
        <c:ser>
          <c:idx val="2"/>
          <c:order val="2"/>
          <c:tx>
            <c:v>2012</c:v>
          </c:tx>
          <c:val>
            <c:numRef>
              <c:f>'Vert Listed'!$B$4:$M$4</c:f>
              <c:numCache>
                <c:formatCode>General</c:formatCode>
                <c:ptCount val="12"/>
                <c:pt idx="0">
                  <c:v>131</c:v>
                </c:pt>
                <c:pt idx="1">
                  <c:v>94</c:v>
                </c:pt>
                <c:pt idx="2">
                  <c:v>110</c:v>
                </c:pt>
                <c:pt idx="3">
                  <c:v>123</c:v>
                </c:pt>
                <c:pt idx="4">
                  <c:v>101</c:v>
                </c:pt>
                <c:pt idx="5">
                  <c:v>133</c:v>
                </c:pt>
                <c:pt idx="6">
                  <c:v>91</c:v>
                </c:pt>
                <c:pt idx="7">
                  <c:v>161</c:v>
                </c:pt>
                <c:pt idx="8">
                  <c:v>114</c:v>
                </c:pt>
                <c:pt idx="9">
                  <c:v>116</c:v>
                </c:pt>
                <c:pt idx="10">
                  <c:v>103</c:v>
                </c:pt>
                <c:pt idx="11">
                  <c:v>69</c:v>
                </c:pt>
              </c:numCache>
            </c:numRef>
          </c:val>
          <c:smooth val="0"/>
        </c:ser>
        <c:ser>
          <c:idx val="3"/>
          <c:order val="3"/>
          <c:tx>
            <c:v>2013</c:v>
          </c:tx>
          <c:val>
            <c:numRef>
              <c:f>'Vert Listed'!$B$5:$M$5</c:f>
              <c:numCache>
                <c:formatCode>General</c:formatCode>
                <c:ptCount val="12"/>
                <c:pt idx="0">
                  <c:v>95</c:v>
                </c:pt>
                <c:pt idx="1">
                  <c:v>110</c:v>
                </c:pt>
                <c:pt idx="2">
                  <c:v>97</c:v>
                </c:pt>
                <c:pt idx="3">
                  <c:v>121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92950136"/>
        <c:axId val="292952488"/>
      </c:lineChart>
      <c:catAx>
        <c:axId val="292950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Months</a:t>
                </a:r>
              </a:p>
            </c:rich>
          </c:tx>
          <c:layout>
            <c:manualLayout>
              <c:xMode val="edge"/>
              <c:yMode val="edge"/>
              <c:x val="0.49450611256010585"/>
              <c:y val="0.74905122601119734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0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29524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295248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Total Units</a:t>
                </a:r>
              </a:p>
            </c:rich>
          </c:tx>
          <c:layout>
            <c:manualLayout>
              <c:xMode val="edge"/>
              <c:yMode val="edge"/>
              <c:x val="5.4945178555977199E-2"/>
              <c:y val="0.3593164875303134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295013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1590438454531673"/>
          <c:y val="0.75321127382441677"/>
          <c:w val="0.3068292866222066"/>
          <c:h val="0.2419015380086834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75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Statistics</a:t>
            </a:r>
          </a:p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37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Vertical Sold</a:t>
            </a:r>
          </a:p>
        </c:rich>
      </c:tx>
      <c:layout>
        <c:manualLayout>
          <c:xMode val="edge"/>
          <c:yMode val="edge"/>
          <c:x val="0.42800670288049442"/>
          <c:y val="3.564356435643564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4712316092280549E-2"/>
          <c:y val="0.30846323984782803"/>
          <c:w val="0.88709234199502118"/>
          <c:h val="0.32520089483196624"/>
        </c:manualLayout>
      </c:layout>
      <c:lineChart>
        <c:grouping val="standard"/>
        <c:varyColors val="0"/>
        <c:ser>
          <c:idx val="0"/>
          <c:order val="0"/>
          <c:tx>
            <c:strRef>
              <c:f>'Vert Sold'!$A$2</c:f>
              <c:strCache>
                <c:ptCount val="1"/>
                <c:pt idx="0">
                  <c:v>2010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'Vert Sold'!$B$1:$M$1</c:f>
              <c:strCache>
                <c:ptCount val="12"/>
                <c:pt idx="0">
                  <c:v>Jan</c:v>
                </c:pt>
                <c:pt idx="1">
                  <c:v>Feb 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Sept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'Vert Sold'!$B$2:$M$2</c:f>
              <c:numCache>
                <c:formatCode>General</c:formatCode>
                <c:ptCount val="12"/>
                <c:pt idx="4">
                  <c:v>85</c:v>
                </c:pt>
                <c:pt idx="5">
                  <c:v>81</c:v>
                </c:pt>
                <c:pt idx="6">
                  <c:v>75</c:v>
                </c:pt>
                <c:pt idx="7">
                  <c:v>77</c:v>
                </c:pt>
                <c:pt idx="8">
                  <c:v>94</c:v>
                </c:pt>
                <c:pt idx="9">
                  <c:v>78</c:v>
                </c:pt>
                <c:pt idx="10">
                  <c:v>59</c:v>
                </c:pt>
                <c:pt idx="11">
                  <c:v>85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'Vert Sold'!$A$3</c:f>
              <c:strCache>
                <c:ptCount val="1"/>
                <c:pt idx="0">
                  <c:v>2011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'Vert Sold'!$B$1:$M$1</c:f>
              <c:strCache>
                <c:ptCount val="12"/>
                <c:pt idx="0">
                  <c:v>Jan</c:v>
                </c:pt>
                <c:pt idx="1">
                  <c:v>Feb 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Sept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'Vert Sold'!$B$3:$M$3</c:f>
              <c:numCache>
                <c:formatCode>General</c:formatCode>
                <c:ptCount val="12"/>
                <c:pt idx="0">
                  <c:v>84</c:v>
                </c:pt>
                <c:pt idx="1">
                  <c:v>89</c:v>
                </c:pt>
                <c:pt idx="2">
                  <c:v>86</c:v>
                </c:pt>
                <c:pt idx="3">
                  <c:v>76</c:v>
                </c:pt>
                <c:pt idx="4">
                  <c:v>91</c:v>
                </c:pt>
                <c:pt idx="5">
                  <c:v>68</c:v>
                </c:pt>
                <c:pt idx="6">
                  <c:v>74</c:v>
                </c:pt>
                <c:pt idx="7">
                  <c:v>68</c:v>
                </c:pt>
                <c:pt idx="8">
                  <c:v>66</c:v>
                </c:pt>
                <c:pt idx="9">
                  <c:v>59</c:v>
                </c:pt>
                <c:pt idx="10">
                  <c:v>50</c:v>
                </c:pt>
                <c:pt idx="11">
                  <c:v>76</c:v>
                </c:pt>
              </c:numCache>
            </c:numRef>
          </c:val>
          <c:smooth val="0"/>
        </c:ser>
        <c:ser>
          <c:idx val="2"/>
          <c:order val="2"/>
          <c:tx>
            <c:v>2012</c:v>
          </c:tx>
          <c:val>
            <c:numRef>
              <c:f>'Vert Sold'!$B$4:$M$4</c:f>
              <c:numCache>
                <c:formatCode>General</c:formatCode>
                <c:ptCount val="12"/>
                <c:pt idx="0">
                  <c:v>60</c:v>
                </c:pt>
                <c:pt idx="1">
                  <c:v>61</c:v>
                </c:pt>
                <c:pt idx="2">
                  <c:v>79</c:v>
                </c:pt>
                <c:pt idx="3">
                  <c:v>65</c:v>
                </c:pt>
                <c:pt idx="4">
                  <c:v>64</c:v>
                </c:pt>
                <c:pt idx="5">
                  <c:v>75</c:v>
                </c:pt>
                <c:pt idx="6">
                  <c:v>69</c:v>
                </c:pt>
                <c:pt idx="7">
                  <c:v>59</c:v>
                </c:pt>
                <c:pt idx="8">
                  <c:v>62</c:v>
                </c:pt>
                <c:pt idx="9">
                  <c:v>70</c:v>
                </c:pt>
                <c:pt idx="10">
                  <c:v>68</c:v>
                </c:pt>
                <c:pt idx="11">
                  <c:v>77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92950528"/>
        <c:axId val="292950920"/>
      </c:lineChart>
      <c:catAx>
        <c:axId val="2929505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Month</a:t>
                </a:r>
              </a:p>
            </c:rich>
          </c:tx>
          <c:layout>
            <c:manualLayout>
              <c:xMode val="edge"/>
              <c:yMode val="edge"/>
              <c:x val="0.53718404265922459"/>
              <c:y val="0.7663372573477820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29509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295092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Total Units</a:t>
                </a:r>
              </a:p>
            </c:rich>
          </c:tx>
          <c:layout>
            <c:manualLayout>
              <c:xMode val="edge"/>
              <c:yMode val="edge"/>
              <c:x val="3.5729085623978925E-2"/>
              <c:y val="0.4257428495595354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9295052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37873656309821824"/>
          <c:y val="0.20141150895463908"/>
          <c:w val="0.24365433921916713"/>
          <c:h val="5.3798355019390447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portrait"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3319273928134162"/>
          <c:y val="0.11064574772337023"/>
          <c:w val="0.8406541461204653"/>
          <c:h val="0.76418373263640871"/>
        </c:manualLayout>
      </c:layout>
      <c:barChart>
        <c:barDir val="col"/>
        <c:grouping val="clustered"/>
        <c:varyColors val="0"/>
        <c:ser>
          <c:idx val="0"/>
          <c:order val="0"/>
          <c:tx>
            <c:v>2010</c:v>
          </c:tx>
          <c:invertIfNegative val="0"/>
          <c:val>
            <c:numRef>
              <c:f>'Vert Ave Price'!$F$2:$M$2</c:f>
              <c:numCache>
                <c:formatCode>"$"#,##0_);[Red]\("$"#,##0\)</c:formatCode>
                <c:ptCount val="8"/>
                <c:pt idx="0">
                  <c:v>227643</c:v>
                </c:pt>
                <c:pt idx="1">
                  <c:v>236809</c:v>
                </c:pt>
                <c:pt idx="2">
                  <c:v>233888</c:v>
                </c:pt>
                <c:pt idx="3">
                  <c:v>251826</c:v>
                </c:pt>
                <c:pt idx="4">
                  <c:v>286999</c:v>
                </c:pt>
                <c:pt idx="5">
                  <c:v>188728</c:v>
                </c:pt>
                <c:pt idx="6">
                  <c:v>196061</c:v>
                </c:pt>
                <c:pt idx="7">
                  <c:v>227643</c:v>
                </c:pt>
              </c:numCache>
            </c:numRef>
          </c:val>
        </c:ser>
        <c:ser>
          <c:idx val="1"/>
          <c:order val="1"/>
          <c:tx>
            <c:v>2011</c:v>
          </c:tx>
          <c:invertIfNegative val="0"/>
          <c:val>
            <c:numRef>
              <c:f>'Vert Ave Price'!$B$3:$M$3</c:f>
              <c:numCache>
                <c:formatCode>"$"#,##0_);[Red]\("$"#,##0\)</c:formatCode>
                <c:ptCount val="12"/>
                <c:pt idx="0">
                  <c:v>195986</c:v>
                </c:pt>
                <c:pt idx="1">
                  <c:v>288166</c:v>
                </c:pt>
                <c:pt idx="2">
                  <c:v>182800</c:v>
                </c:pt>
                <c:pt idx="3">
                  <c:v>272271</c:v>
                </c:pt>
                <c:pt idx="4">
                  <c:v>267433</c:v>
                </c:pt>
                <c:pt idx="5">
                  <c:v>317238</c:v>
                </c:pt>
                <c:pt idx="6">
                  <c:v>217574</c:v>
                </c:pt>
                <c:pt idx="7">
                  <c:v>238767</c:v>
                </c:pt>
                <c:pt idx="8">
                  <c:v>310217</c:v>
                </c:pt>
                <c:pt idx="9">
                  <c:v>220629</c:v>
                </c:pt>
                <c:pt idx="10">
                  <c:v>224949</c:v>
                </c:pt>
                <c:pt idx="11" formatCode="#,##0">
                  <c:v>241897</c:v>
                </c:pt>
              </c:numCache>
            </c:numRef>
          </c:val>
        </c:ser>
        <c:ser>
          <c:idx val="2"/>
          <c:order val="2"/>
          <c:tx>
            <c:v>2012</c:v>
          </c:tx>
          <c:invertIfNegative val="0"/>
          <c:val>
            <c:numRef>
              <c:f>'Vert Ave Price'!$B$4:$M$4</c:f>
              <c:numCache>
                <c:formatCode>"$"#,##0_);[Red]\("$"#,##0\)</c:formatCode>
                <c:ptCount val="12"/>
                <c:pt idx="0">
                  <c:v>258774</c:v>
                </c:pt>
                <c:pt idx="1">
                  <c:v>391169</c:v>
                </c:pt>
                <c:pt idx="2">
                  <c:v>193614</c:v>
                </c:pt>
                <c:pt idx="3">
                  <c:v>210459</c:v>
                </c:pt>
                <c:pt idx="4">
                  <c:v>311015</c:v>
                </c:pt>
                <c:pt idx="5">
                  <c:v>351301</c:v>
                </c:pt>
                <c:pt idx="6">
                  <c:v>306420</c:v>
                </c:pt>
                <c:pt idx="7">
                  <c:v>272687</c:v>
                </c:pt>
                <c:pt idx="8">
                  <c:v>267639</c:v>
                </c:pt>
                <c:pt idx="9">
                  <c:v>275730</c:v>
                </c:pt>
                <c:pt idx="10">
                  <c:v>327173</c:v>
                </c:pt>
                <c:pt idx="11" formatCode="#,##0">
                  <c:v>277945</c:v>
                </c:pt>
              </c:numCache>
            </c:numRef>
          </c:val>
        </c:ser>
        <c:ser>
          <c:idx val="3"/>
          <c:order val="3"/>
          <c:tx>
            <c:v>2013</c:v>
          </c:tx>
          <c:invertIfNegative val="0"/>
          <c:val>
            <c:numRef>
              <c:f>'Vert Ave Price'!$B$5:$M$5</c:f>
              <c:numCache>
                <c:formatCode>"$"#,##0_);[Red]\("$"#,##0\)</c:formatCode>
                <c:ptCount val="12"/>
                <c:pt idx="0">
                  <c:v>430943</c:v>
                </c:pt>
                <c:pt idx="1">
                  <c:v>456388</c:v>
                </c:pt>
                <c:pt idx="2">
                  <c:v>452770</c:v>
                </c:pt>
                <c:pt idx="3">
                  <c:v>465425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3687816"/>
        <c:axId val="83686640"/>
      </c:barChart>
      <c:catAx>
        <c:axId val="83687816"/>
        <c:scaling>
          <c:orientation val="minMax"/>
        </c:scaling>
        <c:delete val="1"/>
        <c:axPos val="b"/>
        <c:numFmt formatCode="&quot;$&quot;#,##0_);[Red]\(&quot;$&quot;#,##0\)" sourceLinked="1"/>
        <c:majorTickMark val="out"/>
        <c:minorTickMark val="none"/>
        <c:tickLblPos val="nextTo"/>
        <c:crossAx val="83686640"/>
        <c:crosses val="autoZero"/>
        <c:auto val="1"/>
        <c:lblAlgn val="ctr"/>
        <c:lblOffset val="100"/>
        <c:noMultiLvlLbl val="0"/>
      </c:catAx>
      <c:valAx>
        <c:axId val="83686640"/>
        <c:scaling>
          <c:orientation val="minMax"/>
        </c:scaling>
        <c:delete val="0"/>
        <c:axPos val="l"/>
        <c:majorGridlines/>
        <c:numFmt formatCode="&quot;$&quot;#,##0_);[Red]\(&quot;$&quot;#,##0\)" sourceLinked="1"/>
        <c:majorTickMark val="out"/>
        <c:minorTickMark val="none"/>
        <c:tickLblPos val="nextTo"/>
        <c:crossAx val="83687816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txPr>
    <a:bodyPr/>
    <a:lstStyle/>
    <a:p>
      <a:pPr>
        <a:defRPr baseline="0"/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7392786174145934E-2"/>
          <c:y val="0.18308805307965945"/>
          <c:w val="0.80995021763028774"/>
          <c:h val="0.64736027285929365"/>
        </c:manualLayout>
      </c:layout>
      <c:barChart>
        <c:barDir val="col"/>
        <c:grouping val="clustered"/>
        <c:varyColors val="0"/>
        <c:ser>
          <c:idx val="0"/>
          <c:order val="0"/>
          <c:tx>
            <c:v>2010</c:v>
          </c:tx>
          <c:invertIfNegative val="0"/>
          <c:val>
            <c:numRef>
              <c:f>'Vert Med Price'!$G$2:$N$2</c:f>
              <c:numCache>
                <c:formatCode>"$"#,##0_);[Red]\("$"#,##0\)</c:formatCode>
                <c:ptCount val="8"/>
                <c:pt idx="0">
                  <c:v>175000</c:v>
                </c:pt>
                <c:pt idx="1">
                  <c:v>157000</c:v>
                </c:pt>
                <c:pt idx="2">
                  <c:v>155000</c:v>
                </c:pt>
                <c:pt idx="3">
                  <c:v>155000</c:v>
                </c:pt>
                <c:pt idx="4">
                  <c:v>171825</c:v>
                </c:pt>
                <c:pt idx="5">
                  <c:v>170000</c:v>
                </c:pt>
                <c:pt idx="6">
                  <c:v>160000</c:v>
                </c:pt>
                <c:pt idx="7">
                  <c:v>175000</c:v>
                </c:pt>
              </c:numCache>
            </c:numRef>
          </c:val>
        </c:ser>
        <c:ser>
          <c:idx val="1"/>
          <c:order val="1"/>
          <c:tx>
            <c:v>2011</c:v>
          </c:tx>
          <c:invertIfNegative val="0"/>
          <c:val>
            <c:numRef>
              <c:f>'Vert Med Price'!$C$3:$N$3</c:f>
              <c:numCache>
                <c:formatCode>"$"#,##0_);[Red]\("$"#,##0\)</c:formatCode>
                <c:ptCount val="12"/>
                <c:pt idx="0">
                  <c:v>163750</c:v>
                </c:pt>
                <c:pt idx="1">
                  <c:v>190000</c:v>
                </c:pt>
                <c:pt idx="2">
                  <c:v>159200</c:v>
                </c:pt>
                <c:pt idx="3">
                  <c:v>180000</c:v>
                </c:pt>
                <c:pt idx="4">
                  <c:v>191000</c:v>
                </c:pt>
                <c:pt idx="5">
                  <c:v>187000</c:v>
                </c:pt>
                <c:pt idx="6">
                  <c:v>170000</c:v>
                </c:pt>
                <c:pt idx="7">
                  <c:v>194000</c:v>
                </c:pt>
                <c:pt idx="8">
                  <c:v>172500</c:v>
                </c:pt>
                <c:pt idx="9">
                  <c:v>175000</c:v>
                </c:pt>
                <c:pt idx="10">
                  <c:v>171250</c:v>
                </c:pt>
                <c:pt idx="11" formatCode="#,##0">
                  <c:v>181000</c:v>
                </c:pt>
              </c:numCache>
            </c:numRef>
          </c:val>
        </c:ser>
        <c:ser>
          <c:idx val="2"/>
          <c:order val="2"/>
          <c:tx>
            <c:v>2012</c:v>
          </c:tx>
          <c:invertIfNegative val="0"/>
          <c:val>
            <c:numRef>
              <c:f>'Vert Med Price'!$C$4:$N$4</c:f>
              <c:numCache>
                <c:formatCode>"$"#,##0_);[Red]\("$"#,##0\)</c:formatCode>
                <c:ptCount val="12"/>
                <c:pt idx="0">
                  <c:v>174500</c:v>
                </c:pt>
                <c:pt idx="1">
                  <c:v>253194</c:v>
                </c:pt>
                <c:pt idx="2">
                  <c:v>155000</c:v>
                </c:pt>
                <c:pt idx="3">
                  <c:v>190000</c:v>
                </c:pt>
                <c:pt idx="4">
                  <c:v>227500</c:v>
                </c:pt>
                <c:pt idx="5">
                  <c:v>235000</c:v>
                </c:pt>
                <c:pt idx="6">
                  <c:v>222888</c:v>
                </c:pt>
                <c:pt idx="7">
                  <c:v>215000</c:v>
                </c:pt>
                <c:pt idx="8">
                  <c:v>228500</c:v>
                </c:pt>
                <c:pt idx="9">
                  <c:v>250000</c:v>
                </c:pt>
                <c:pt idx="10">
                  <c:v>231000</c:v>
                </c:pt>
                <c:pt idx="11" formatCode="#,##0">
                  <c:v>232000</c:v>
                </c:pt>
              </c:numCache>
            </c:numRef>
          </c:val>
        </c:ser>
        <c:ser>
          <c:idx val="3"/>
          <c:order val="3"/>
          <c:tx>
            <c:strRef>
              <c:f>'Vert Med Price'!$B$5</c:f>
              <c:strCache>
                <c:ptCount val="1"/>
                <c:pt idx="0">
                  <c:v>2013</c:v>
                </c:pt>
              </c:strCache>
            </c:strRef>
          </c:tx>
          <c:invertIfNegative val="0"/>
          <c:val>
            <c:numRef>
              <c:f>'Vert Med Price'!$C$5:$N$5</c:f>
              <c:numCache>
                <c:formatCode>"$"#,##0_);[Red]\("$"#,##0\)</c:formatCode>
                <c:ptCount val="12"/>
                <c:pt idx="0">
                  <c:v>264500</c:v>
                </c:pt>
                <c:pt idx="1">
                  <c:v>292000</c:v>
                </c:pt>
                <c:pt idx="2">
                  <c:v>331000</c:v>
                </c:pt>
                <c:pt idx="3">
                  <c:v>227500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3689776"/>
        <c:axId val="83686248"/>
      </c:barChart>
      <c:catAx>
        <c:axId val="836897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3686248"/>
        <c:crosses val="autoZero"/>
        <c:auto val="1"/>
        <c:lblAlgn val="ctr"/>
        <c:lblOffset val="100"/>
        <c:noMultiLvlLbl val="0"/>
      </c:catAx>
      <c:valAx>
        <c:axId val="83686248"/>
        <c:scaling>
          <c:orientation val="minMax"/>
        </c:scaling>
        <c:delete val="0"/>
        <c:axPos val="l"/>
        <c:majorGridlines/>
        <c:numFmt formatCode="&quot;$&quot;#,##0_);[Red]\(&quot;$&quot;#,##0\)" sourceLinked="1"/>
        <c:majorTickMark val="out"/>
        <c:minorTickMark val="none"/>
        <c:tickLblPos val="nextTo"/>
        <c:crossAx val="8368977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22058566449685593"/>
          <c:y val="0.84880408681569752"/>
          <c:w val="0.42039732738325741"/>
          <c:h val="0.1511959131843024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30</xdr:row>
      <xdr:rowOff>152400</xdr:rowOff>
    </xdr:from>
    <xdr:to>
      <xdr:col>10</xdr:col>
      <xdr:colOff>469900</xdr:colOff>
      <xdr:row>48</xdr:row>
      <xdr:rowOff>139700</xdr:rowOff>
    </xdr:to>
    <xdr:graphicFrame macro="">
      <xdr:nvGraphicFramePr>
        <xdr:cNvPr id="3821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31750</xdr:colOff>
      <xdr:row>10</xdr:row>
      <xdr:rowOff>6350</xdr:rowOff>
    </xdr:from>
    <xdr:to>
      <xdr:col>10</xdr:col>
      <xdr:colOff>482600</xdr:colOff>
      <xdr:row>29</xdr:row>
      <xdr:rowOff>152400</xdr:rowOff>
    </xdr:to>
    <xdr:graphicFrame macro="">
      <xdr:nvGraphicFramePr>
        <xdr:cNvPr id="3822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292100</xdr:colOff>
      <xdr:row>23</xdr:row>
      <xdr:rowOff>101600</xdr:rowOff>
    </xdr:from>
    <xdr:to>
      <xdr:col>6</xdr:col>
      <xdr:colOff>330200</xdr:colOff>
      <xdr:row>25</xdr:row>
      <xdr:rowOff>114300</xdr:rowOff>
    </xdr:to>
    <xdr:sp macro="" textlink="">
      <xdr:nvSpPr>
        <xdr:cNvPr id="37892" name="Text Box 4"/>
        <xdr:cNvSpPr txBox="1">
          <a:spLocks noChangeArrowheads="1"/>
        </xdr:cNvSpPr>
      </xdr:nvSpPr>
      <xdr:spPr bwMode="auto">
        <a:xfrm>
          <a:off x="3022600" y="3644900"/>
          <a:ext cx="508000" cy="33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Arial"/>
              <a:cs typeface="Arial"/>
            </a:rPr>
            <a:t>69%</a:t>
          </a:r>
        </a:p>
      </xdr:txBody>
    </xdr:sp>
    <xdr:clientData/>
  </xdr:twoCellAnchor>
  <xdr:twoCellAnchor>
    <xdr:from>
      <xdr:col>4</xdr:col>
      <xdr:colOff>501650</xdr:colOff>
      <xdr:row>23</xdr:row>
      <xdr:rowOff>38100</xdr:rowOff>
    </xdr:from>
    <xdr:to>
      <xdr:col>5</xdr:col>
      <xdr:colOff>342900</xdr:colOff>
      <xdr:row>25</xdr:row>
      <xdr:rowOff>44450</xdr:rowOff>
    </xdr:to>
    <xdr:sp macro="" textlink="">
      <xdr:nvSpPr>
        <xdr:cNvPr id="38222" name="Text Box 5"/>
        <xdr:cNvSpPr txBox="1">
          <a:spLocks noChangeArrowheads="1"/>
        </xdr:cNvSpPr>
      </xdr:nvSpPr>
      <xdr:spPr bwMode="auto">
        <a:xfrm>
          <a:off x="2590800" y="3581400"/>
          <a:ext cx="4826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139700</xdr:colOff>
      <xdr:row>23</xdr:row>
      <xdr:rowOff>25400</xdr:rowOff>
    </xdr:from>
    <xdr:to>
      <xdr:col>3</xdr:col>
      <xdr:colOff>12700</xdr:colOff>
      <xdr:row>25</xdr:row>
      <xdr:rowOff>6350</xdr:rowOff>
    </xdr:to>
    <xdr:sp macro="" textlink="">
      <xdr:nvSpPr>
        <xdr:cNvPr id="37894" name="Text Box 6"/>
        <xdr:cNvSpPr txBox="1">
          <a:spLocks noChangeArrowheads="1"/>
        </xdr:cNvSpPr>
      </xdr:nvSpPr>
      <xdr:spPr bwMode="auto">
        <a:xfrm>
          <a:off x="1219200" y="3568700"/>
          <a:ext cx="482600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Arial"/>
              <a:cs typeface="Arial"/>
            </a:rPr>
            <a:t>67%</a:t>
          </a:r>
        </a:p>
      </xdr:txBody>
    </xdr:sp>
    <xdr:clientData/>
  </xdr:twoCellAnchor>
  <xdr:twoCellAnchor>
    <xdr:from>
      <xdr:col>7</xdr:col>
      <xdr:colOff>107950</xdr:colOff>
      <xdr:row>23</xdr:row>
      <xdr:rowOff>114300</xdr:rowOff>
    </xdr:from>
    <xdr:to>
      <xdr:col>7</xdr:col>
      <xdr:colOff>590550</xdr:colOff>
      <xdr:row>25</xdr:row>
      <xdr:rowOff>120650</xdr:rowOff>
    </xdr:to>
    <xdr:sp macro="" textlink="">
      <xdr:nvSpPr>
        <xdr:cNvPr id="37902" name="Text Box 14"/>
        <xdr:cNvSpPr txBox="1">
          <a:spLocks noChangeArrowheads="1"/>
        </xdr:cNvSpPr>
      </xdr:nvSpPr>
      <xdr:spPr bwMode="auto">
        <a:xfrm>
          <a:off x="3917950" y="3657600"/>
          <a:ext cx="4826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Arial"/>
              <a:cs typeface="Arial"/>
            </a:rPr>
            <a:t>91%</a:t>
          </a:r>
        </a:p>
      </xdr:txBody>
    </xdr:sp>
    <xdr:clientData/>
  </xdr:twoCellAnchor>
  <xdr:twoCellAnchor>
    <xdr:from>
      <xdr:col>4</xdr:col>
      <xdr:colOff>0</xdr:colOff>
      <xdr:row>23</xdr:row>
      <xdr:rowOff>19050</xdr:rowOff>
    </xdr:from>
    <xdr:to>
      <xdr:col>4</xdr:col>
      <xdr:colOff>482600</xdr:colOff>
      <xdr:row>25</xdr:row>
      <xdr:rowOff>25400</xdr:rowOff>
    </xdr:to>
    <xdr:sp macro="" textlink="">
      <xdr:nvSpPr>
        <xdr:cNvPr id="37903" name="Text Box 15"/>
        <xdr:cNvSpPr txBox="1">
          <a:spLocks noChangeArrowheads="1"/>
        </xdr:cNvSpPr>
      </xdr:nvSpPr>
      <xdr:spPr bwMode="auto">
        <a:xfrm>
          <a:off x="2089150" y="3562350"/>
          <a:ext cx="4826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Arial"/>
              <a:cs typeface="Arial"/>
            </a:rPr>
            <a:t>61%</a:t>
          </a:r>
        </a:p>
      </xdr:txBody>
    </xdr:sp>
    <xdr:clientData/>
  </xdr:twoCellAnchor>
  <xdr:twoCellAnchor>
    <xdr:from>
      <xdr:col>8</xdr:col>
      <xdr:colOff>219075</xdr:colOff>
      <xdr:row>22</xdr:row>
      <xdr:rowOff>120650</xdr:rowOff>
    </xdr:from>
    <xdr:to>
      <xdr:col>9</xdr:col>
      <xdr:colOff>447675</xdr:colOff>
      <xdr:row>24</xdr:row>
      <xdr:rowOff>44450</xdr:rowOff>
    </xdr:to>
    <xdr:sp macro="" textlink="">
      <xdr:nvSpPr>
        <xdr:cNvPr id="37904" name="Text Box 16"/>
        <xdr:cNvSpPr txBox="1">
          <a:spLocks noChangeArrowheads="1"/>
        </xdr:cNvSpPr>
      </xdr:nvSpPr>
      <xdr:spPr bwMode="auto">
        <a:xfrm>
          <a:off x="4438650" y="3578225"/>
          <a:ext cx="6096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Arial"/>
              <a:cs typeface="Arial"/>
            </a:rPr>
            <a:t>89%</a:t>
          </a:r>
        </a:p>
      </xdr:txBody>
    </xdr:sp>
    <xdr:clientData/>
  </xdr:twoCellAnchor>
  <xdr:twoCellAnchor>
    <xdr:from>
      <xdr:col>2</xdr:col>
      <xdr:colOff>209550</xdr:colOff>
      <xdr:row>41</xdr:row>
      <xdr:rowOff>152400</xdr:rowOff>
    </xdr:from>
    <xdr:to>
      <xdr:col>3</xdr:col>
      <xdr:colOff>222250</xdr:colOff>
      <xdr:row>44</xdr:row>
      <xdr:rowOff>0</xdr:rowOff>
    </xdr:to>
    <xdr:sp macro="" textlink="">
      <xdr:nvSpPr>
        <xdr:cNvPr id="37905" name="Text Box 17"/>
        <xdr:cNvSpPr txBox="1">
          <a:spLocks noChangeArrowheads="1"/>
        </xdr:cNvSpPr>
      </xdr:nvSpPr>
      <xdr:spPr bwMode="auto">
        <a:xfrm>
          <a:off x="1289050" y="6451600"/>
          <a:ext cx="6223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Arial"/>
              <a:cs typeface="Arial"/>
            </a:rPr>
            <a:t>61%</a:t>
          </a:r>
        </a:p>
      </xdr:txBody>
    </xdr:sp>
    <xdr:clientData/>
  </xdr:twoCellAnchor>
  <xdr:twoCellAnchor>
    <xdr:from>
      <xdr:col>4</xdr:col>
      <xdr:colOff>0</xdr:colOff>
      <xdr:row>41</xdr:row>
      <xdr:rowOff>57150</xdr:rowOff>
    </xdr:from>
    <xdr:to>
      <xdr:col>4</xdr:col>
      <xdr:colOff>603250</xdr:colOff>
      <xdr:row>42</xdr:row>
      <xdr:rowOff>152400</xdr:rowOff>
    </xdr:to>
    <xdr:sp macro="" textlink="">
      <xdr:nvSpPr>
        <xdr:cNvPr id="37906" name="Text Box 18"/>
        <xdr:cNvSpPr txBox="1">
          <a:spLocks noChangeArrowheads="1"/>
        </xdr:cNvSpPr>
      </xdr:nvSpPr>
      <xdr:spPr bwMode="auto">
        <a:xfrm>
          <a:off x="2089150" y="6356350"/>
          <a:ext cx="60325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Arial"/>
              <a:cs typeface="Arial"/>
            </a:rPr>
            <a:t>66%</a:t>
          </a:r>
        </a:p>
      </xdr:txBody>
    </xdr:sp>
    <xdr:clientData/>
  </xdr:twoCellAnchor>
  <xdr:twoCellAnchor>
    <xdr:from>
      <xdr:col>4</xdr:col>
      <xdr:colOff>508000</xdr:colOff>
      <xdr:row>41</xdr:row>
      <xdr:rowOff>101600</xdr:rowOff>
    </xdr:from>
    <xdr:to>
      <xdr:col>5</xdr:col>
      <xdr:colOff>349250</xdr:colOff>
      <xdr:row>43</xdr:row>
      <xdr:rowOff>114300</xdr:rowOff>
    </xdr:to>
    <xdr:sp macro="" textlink="">
      <xdr:nvSpPr>
        <xdr:cNvPr id="38229" name="Text Box 19"/>
        <xdr:cNvSpPr txBox="1">
          <a:spLocks noChangeArrowheads="1"/>
        </xdr:cNvSpPr>
      </xdr:nvSpPr>
      <xdr:spPr bwMode="auto">
        <a:xfrm>
          <a:off x="2597150" y="6400800"/>
          <a:ext cx="482600" cy="33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228600</xdr:colOff>
      <xdr:row>41</xdr:row>
      <xdr:rowOff>101600</xdr:rowOff>
    </xdr:from>
    <xdr:to>
      <xdr:col>9</xdr:col>
      <xdr:colOff>469900</xdr:colOff>
      <xdr:row>43</xdr:row>
      <xdr:rowOff>25400</xdr:rowOff>
    </xdr:to>
    <xdr:sp macro="" textlink="">
      <xdr:nvSpPr>
        <xdr:cNvPr id="37908" name="Text Box 20"/>
        <xdr:cNvSpPr txBox="1">
          <a:spLocks noChangeArrowheads="1"/>
        </xdr:cNvSpPr>
      </xdr:nvSpPr>
      <xdr:spPr bwMode="auto">
        <a:xfrm>
          <a:off x="4648200" y="6400800"/>
          <a:ext cx="641350" cy="241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Arial"/>
              <a:cs typeface="Arial"/>
            </a:rPr>
            <a:t>81%</a:t>
          </a:r>
        </a:p>
        <a:p>
          <a:pPr algn="l" rtl="0">
            <a:defRPr sz="1000"/>
          </a:pPr>
          <a:endParaRPr lang="en-US" sz="14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5</xdr:col>
      <xdr:colOff>133350</xdr:colOff>
      <xdr:row>41</xdr:row>
      <xdr:rowOff>120650</xdr:rowOff>
    </xdr:from>
    <xdr:to>
      <xdr:col>6</xdr:col>
      <xdr:colOff>158750</xdr:colOff>
      <xdr:row>43</xdr:row>
      <xdr:rowOff>69850</xdr:rowOff>
    </xdr:to>
    <xdr:sp macro="" textlink="">
      <xdr:nvSpPr>
        <xdr:cNvPr id="37909" name="Text Box 21"/>
        <xdr:cNvSpPr txBox="1">
          <a:spLocks noChangeArrowheads="1"/>
        </xdr:cNvSpPr>
      </xdr:nvSpPr>
      <xdr:spPr bwMode="auto">
        <a:xfrm>
          <a:off x="2863850" y="6419850"/>
          <a:ext cx="49530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Arial"/>
              <a:cs typeface="Arial"/>
            </a:rPr>
            <a:t>79%</a:t>
          </a:r>
        </a:p>
      </xdr:txBody>
    </xdr:sp>
    <xdr:clientData/>
  </xdr:twoCellAnchor>
  <xdr:twoCellAnchor>
    <xdr:from>
      <xdr:col>6</xdr:col>
      <xdr:colOff>501650</xdr:colOff>
      <xdr:row>42</xdr:row>
      <xdr:rowOff>6350</xdr:rowOff>
    </xdr:from>
    <xdr:to>
      <xdr:col>7</xdr:col>
      <xdr:colOff>412750</xdr:colOff>
      <xdr:row>43</xdr:row>
      <xdr:rowOff>76200</xdr:rowOff>
    </xdr:to>
    <xdr:sp macro="" textlink="">
      <xdr:nvSpPr>
        <xdr:cNvPr id="37910" name="Text Box 22"/>
        <xdr:cNvSpPr txBox="1">
          <a:spLocks noChangeArrowheads="1"/>
        </xdr:cNvSpPr>
      </xdr:nvSpPr>
      <xdr:spPr bwMode="auto">
        <a:xfrm>
          <a:off x="3702050" y="6464300"/>
          <a:ext cx="5207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Arial"/>
              <a:cs typeface="Arial"/>
            </a:rPr>
            <a:t>90%</a:t>
          </a:r>
        </a:p>
        <a:p>
          <a:pPr algn="l" rtl="0">
            <a:defRPr sz="1000"/>
          </a:pPr>
          <a:endParaRPr lang="en-US" sz="14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14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146050</xdr:rowOff>
    </xdr:from>
    <xdr:to>
      <xdr:col>13</xdr:col>
      <xdr:colOff>600075</xdr:colOff>
      <xdr:row>45</xdr:row>
      <xdr:rowOff>76200</xdr:rowOff>
    </xdr:to>
    <xdr:graphicFrame macro="">
      <xdr:nvGraphicFramePr>
        <xdr:cNvPr id="3587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0.48468</cdr:x>
      <cdr:y>0.47641</cdr:y>
    </cdr:from>
    <cdr:to>
      <cdr:x>0.56105</cdr:x>
      <cdr:y>0.57667</cdr:y>
    </cdr:to>
    <cdr:sp macro="" textlink="">
      <cdr:nvSpPr>
        <cdr:cNvPr id="49158" name="Text Box 6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39546" y="2837637"/>
          <a:ext cx="683809" cy="59718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en-US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7</xdr:row>
      <xdr:rowOff>107950</xdr:rowOff>
    </xdr:from>
    <xdr:to>
      <xdr:col>14</xdr:col>
      <xdr:colOff>50800</xdr:colOff>
      <xdr:row>41</xdr:row>
      <xdr:rowOff>25400</xdr:rowOff>
    </xdr:to>
    <xdr:graphicFrame macro="">
      <xdr:nvGraphicFramePr>
        <xdr:cNvPr id="3688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69850</xdr:colOff>
      <xdr:row>6</xdr:row>
      <xdr:rowOff>171450</xdr:rowOff>
    </xdr:from>
    <xdr:to>
      <xdr:col>13</xdr:col>
      <xdr:colOff>628650</xdr:colOff>
      <xdr:row>36</xdr:row>
      <xdr:rowOff>38100</xdr:rowOff>
    </xdr:to>
    <xdr:graphicFrame macro="">
      <xdr:nvGraphicFramePr>
        <xdr:cNvPr id="514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6</xdr:row>
      <xdr:rowOff>95250</xdr:rowOff>
    </xdr:from>
    <xdr:to>
      <xdr:col>13</xdr:col>
      <xdr:colOff>606425</xdr:colOff>
      <xdr:row>33</xdr:row>
      <xdr:rowOff>127000</xdr:rowOff>
    </xdr:to>
    <xdr:graphicFrame macro="">
      <xdr:nvGraphicFramePr>
        <xdr:cNvPr id="6168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18</xdr:row>
      <xdr:rowOff>57150</xdr:rowOff>
    </xdr:from>
    <xdr:to>
      <xdr:col>9</xdr:col>
      <xdr:colOff>571500</xdr:colOff>
      <xdr:row>45</xdr:row>
      <xdr:rowOff>120650</xdr:rowOff>
    </xdr:to>
    <xdr:graphicFrame macro="">
      <xdr:nvGraphicFramePr>
        <xdr:cNvPr id="924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18</xdr:row>
      <xdr:rowOff>31750</xdr:rowOff>
    </xdr:from>
    <xdr:to>
      <xdr:col>9</xdr:col>
      <xdr:colOff>6350</xdr:colOff>
      <xdr:row>45</xdr:row>
      <xdr:rowOff>76200</xdr:rowOff>
    </xdr:to>
    <xdr:graphicFrame macro="">
      <xdr:nvGraphicFramePr>
        <xdr:cNvPr id="10265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17</xdr:row>
      <xdr:rowOff>120650</xdr:rowOff>
    </xdr:from>
    <xdr:to>
      <xdr:col>13</xdr:col>
      <xdr:colOff>1022350</xdr:colOff>
      <xdr:row>42</xdr:row>
      <xdr:rowOff>57150</xdr:rowOff>
    </xdr:to>
    <xdr:graphicFrame macro="">
      <xdr:nvGraphicFramePr>
        <xdr:cNvPr id="13345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10</xdr:col>
      <xdr:colOff>393700</xdr:colOff>
      <xdr:row>30</xdr:row>
      <xdr:rowOff>50800</xdr:rowOff>
    </xdr:from>
    <xdr:ext cx="1371600" cy="311496"/>
    <xdr:sp macro="" textlink="">
      <xdr:nvSpPr>
        <xdr:cNvPr id="2" name="TextBox 1"/>
        <xdr:cNvSpPr txBox="1"/>
      </xdr:nvSpPr>
      <xdr:spPr>
        <a:xfrm>
          <a:off x="7124700" y="5067300"/>
          <a:ext cx="1371600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400" b="1"/>
            <a:t>$87,113</a:t>
          </a:r>
        </a:p>
      </xdr:txBody>
    </xdr:sp>
    <xdr:clientData/>
  </xdr:one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0.16548</cdr:x>
      <cdr:y>0.29531</cdr:y>
    </cdr:from>
    <cdr:to>
      <cdr:x>0.27316</cdr:x>
      <cdr:y>0.36461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598264" y="1200160"/>
          <a:ext cx="1040011" cy="28159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400" b="1"/>
            <a:t>$165,998</a:t>
          </a:r>
        </a:p>
      </cdr:txBody>
    </cdr:sp>
  </cdr:relSizeAnchor>
  <cdr:relSizeAnchor xmlns:cdr="http://schemas.openxmlformats.org/drawingml/2006/chartDrawing">
    <cdr:from>
      <cdr:x>0.59172</cdr:x>
      <cdr:y>0.52656</cdr:y>
    </cdr:from>
    <cdr:to>
      <cdr:x>0.72185</cdr:x>
      <cdr:y>0.63058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714991" y="2139960"/>
          <a:ext cx="1256841" cy="4226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400" b="1"/>
            <a:t>$70,899</a:t>
          </a:r>
        </a:p>
      </cdr:txBody>
    </cdr:sp>
  </cdr:relSizeAnchor>
  <cdr:relSizeAnchor xmlns:cdr="http://schemas.openxmlformats.org/drawingml/2006/chartDrawing">
    <cdr:from>
      <cdr:x>0.6259</cdr:x>
      <cdr:y>0.50156</cdr:y>
    </cdr:from>
    <cdr:to>
      <cdr:x>0.72058</cdr:x>
      <cdr:y>0.72656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6045200" y="20383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0.30112</cdr:x>
      <cdr:y>0.26719</cdr:y>
    </cdr:from>
    <cdr:to>
      <cdr:x>0.39974</cdr:x>
      <cdr:y>0.36719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2908322" y="1085860"/>
          <a:ext cx="952507" cy="406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400"/>
            <a:t>$</a:t>
          </a:r>
          <a:r>
            <a:rPr lang="en-US" sz="1400" b="1"/>
            <a:t>196,464</a:t>
          </a: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</xdr:colOff>
      <xdr:row>18</xdr:row>
      <xdr:rowOff>76200</xdr:rowOff>
    </xdr:from>
    <xdr:to>
      <xdr:col>14</xdr:col>
      <xdr:colOff>114300</xdr:colOff>
      <xdr:row>42</xdr:row>
      <xdr:rowOff>38100</xdr:rowOff>
    </xdr:to>
    <xdr:graphicFrame macro="">
      <xdr:nvGraphicFramePr>
        <xdr:cNvPr id="3484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0.2341</cdr:x>
      <cdr:y>0.23625</cdr:y>
    </cdr:from>
    <cdr:to>
      <cdr:x>0.3543</cdr:x>
      <cdr:y>0.33657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127232" y="927100"/>
          <a:ext cx="1092239" cy="393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400" b="1"/>
            <a:t>$132,393</a:t>
          </a:r>
        </a:p>
      </cdr:txBody>
    </cdr:sp>
  </cdr:relSizeAnchor>
  <cdr:relSizeAnchor xmlns:cdr="http://schemas.openxmlformats.org/drawingml/2006/chartDrawing">
    <cdr:from>
      <cdr:x>0.75961</cdr:x>
      <cdr:y>0.44337</cdr:y>
    </cdr:from>
    <cdr:to>
      <cdr:x>0.86198</cdr:x>
      <cdr:y>0.74312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6902450" y="1739900"/>
          <a:ext cx="930233" cy="11763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0.59469</cdr:x>
      <cdr:y>0.44983</cdr:y>
    </cdr:from>
    <cdr:to>
      <cdr:x>0.71348</cdr:x>
      <cdr:y>0.5631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5403889" y="1765282"/>
          <a:ext cx="1079427" cy="44450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400" b="1"/>
            <a:t>$63,700</a:t>
          </a:r>
        </a:p>
      </cdr:txBody>
    </cdr:sp>
  </cdr:relSizeAnchor>
  <cdr:relSizeAnchor xmlns:cdr="http://schemas.openxmlformats.org/drawingml/2006/chartDrawing">
    <cdr:from>
      <cdr:x>0.36268</cdr:x>
      <cdr:y>0.22654</cdr:y>
    </cdr:from>
    <cdr:to>
      <cdr:x>0.46191</cdr:x>
      <cdr:y>0.33657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3295650" y="889000"/>
          <a:ext cx="901700" cy="431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400" b="1"/>
            <a:t>$155,</a:t>
          </a:r>
          <a:r>
            <a:rPr lang="en-US" sz="1400" b="1" baseline="0"/>
            <a:t>000</a:t>
          </a:r>
          <a:endParaRPr lang="en-US" sz="1400" b="1"/>
        </a:p>
      </cdr:txBody>
    </cdr:sp>
  </cdr:relSizeAnchor>
  <cdr:relSizeAnchor xmlns:cdr="http://schemas.openxmlformats.org/drawingml/2006/chartDrawing">
    <cdr:from>
      <cdr:x>0.71628</cdr:x>
      <cdr:y>0.44337</cdr:y>
    </cdr:from>
    <cdr:to>
      <cdr:x>0.81272</cdr:x>
      <cdr:y>0.56311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508750" y="1739900"/>
          <a:ext cx="876300" cy="469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400" b="1"/>
            <a:t>$75,500</a:t>
          </a: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</xdr:colOff>
      <xdr:row>8</xdr:row>
      <xdr:rowOff>6350</xdr:rowOff>
    </xdr:from>
    <xdr:to>
      <xdr:col>12</xdr:col>
      <xdr:colOff>203200</xdr:colOff>
      <xdr:row>27</xdr:row>
      <xdr:rowOff>152400</xdr:rowOff>
    </xdr:to>
    <xdr:graphicFrame macro="">
      <xdr:nvGraphicFramePr>
        <xdr:cNvPr id="4226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  <xdr:twoCellAnchor>
    <xdr:from>
      <xdr:col>6</xdr:col>
      <xdr:colOff>50800</xdr:colOff>
      <xdr:row>21</xdr:row>
      <xdr:rowOff>19050</xdr:rowOff>
    </xdr:from>
    <xdr:to>
      <xdr:col>6</xdr:col>
      <xdr:colOff>533400</xdr:colOff>
      <xdr:row>23</xdr:row>
      <xdr:rowOff>25400</xdr:rowOff>
    </xdr:to>
    <xdr:sp macro="" textlink="">
      <xdr:nvSpPr>
        <xdr:cNvPr id="42264" name="Text Box 3"/>
        <xdr:cNvSpPr txBox="1">
          <a:spLocks noChangeArrowheads="1"/>
        </xdr:cNvSpPr>
      </xdr:nvSpPr>
      <xdr:spPr bwMode="auto">
        <a:xfrm>
          <a:off x="3556000" y="3352800"/>
          <a:ext cx="4826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501650</xdr:colOff>
      <xdr:row>21</xdr:row>
      <xdr:rowOff>38100</xdr:rowOff>
    </xdr:from>
    <xdr:to>
      <xdr:col>5</xdr:col>
      <xdr:colOff>342900</xdr:colOff>
      <xdr:row>23</xdr:row>
      <xdr:rowOff>44450</xdr:rowOff>
    </xdr:to>
    <xdr:sp macro="" textlink="">
      <xdr:nvSpPr>
        <xdr:cNvPr id="42265" name="Text Box 4"/>
        <xdr:cNvSpPr txBox="1">
          <a:spLocks noChangeArrowheads="1"/>
        </xdr:cNvSpPr>
      </xdr:nvSpPr>
      <xdr:spPr bwMode="auto">
        <a:xfrm>
          <a:off x="2724150" y="3371850"/>
          <a:ext cx="4826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520700</xdr:colOff>
      <xdr:row>20</xdr:row>
      <xdr:rowOff>38100</xdr:rowOff>
    </xdr:from>
    <xdr:to>
      <xdr:col>2</xdr:col>
      <xdr:colOff>438150</xdr:colOff>
      <xdr:row>22</xdr:row>
      <xdr:rowOff>44450</xdr:rowOff>
    </xdr:to>
    <xdr:sp macro="" textlink="">
      <xdr:nvSpPr>
        <xdr:cNvPr id="42266" name="Text Box 5"/>
        <xdr:cNvSpPr txBox="1">
          <a:spLocks noChangeArrowheads="1"/>
        </xdr:cNvSpPr>
      </xdr:nvSpPr>
      <xdr:spPr bwMode="auto">
        <a:xfrm>
          <a:off x="971550" y="3213100"/>
          <a:ext cx="5969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336550</xdr:colOff>
      <xdr:row>21</xdr:row>
      <xdr:rowOff>19050</xdr:rowOff>
    </xdr:from>
    <xdr:to>
      <xdr:col>4</xdr:col>
      <xdr:colOff>177800</xdr:colOff>
      <xdr:row>23</xdr:row>
      <xdr:rowOff>25400</xdr:rowOff>
    </xdr:to>
    <xdr:sp macro="" textlink="">
      <xdr:nvSpPr>
        <xdr:cNvPr id="42267" name="Text Box 7"/>
        <xdr:cNvSpPr txBox="1">
          <a:spLocks noChangeArrowheads="1"/>
        </xdr:cNvSpPr>
      </xdr:nvSpPr>
      <xdr:spPr bwMode="auto">
        <a:xfrm>
          <a:off x="2146300" y="3352800"/>
          <a:ext cx="2540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508000</xdr:colOff>
      <xdr:row>21</xdr:row>
      <xdr:rowOff>133350</xdr:rowOff>
    </xdr:from>
    <xdr:to>
      <xdr:col>9</xdr:col>
      <xdr:colOff>349250</xdr:colOff>
      <xdr:row>23</xdr:row>
      <xdr:rowOff>139700</xdr:rowOff>
    </xdr:to>
    <xdr:sp macro="" textlink="">
      <xdr:nvSpPr>
        <xdr:cNvPr id="42268" name="Text Box 8"/>
        <xdr:cNvSpPr txBox="1">
          <a:spLocks noChangeArrowheads="1"/>
        </xdr:cNvSpPr>
      </xdr:nvSpPr>
      <xdr:spPr bwMode="auto">
        <a:xfrm>
          <a:off x="5295900" y="3467100"/>
          <a:ext cx="4826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0</xdr:colOff>
      <xdr:row>39</xdr:row>
      <xdr:rowOff>152400</xdr:rowOff>
    </xdr:from>
    <xdr:to>
      <xdr:col>3</xdr:col>
      <xdr:colOff>12700</xdr:colOff>
      <xdr:row>42</xdr:row>
      <xdr:rowOff>0</xdr:rowOff>
    </xdr:to>
    <xdr:sp macro="" textlink="">
      <xdr:nvSpPr>
        <xdr:cNvPr id="42269" name="Text Box 9"/>
        <xdr:cNvSpPr txBox="1">
          <a:spLocks noChangeArrowheads="1"/>
        </xdr:cNvSpPr>
      </xdr:nvSpPr>
      <xdr:spPr bwMode="auto">
        <a:xfrm>
          <a:off x="1130300" y="6343650"/>
          <a:ext cx="69215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368300</xdr:colOff>
      <xdr:row>40</xdr:row>
      <xdr:rowOff>101600</xdr:rowOff>
    </xdr:from>
    <xdr:to>
      <xdr:col>4</xdr:col>
      <xdr:colOff>209550</xdr:colOff>
      <xdr:row>42</xdr:row>
      <xdr:rowOff>114300</xdr:rowOff>
    </xdr:to>
    <xdr:sp macro="" textlink="">
      <xdr:nvSpPr>
        <xdr:cNvPr id="42270" name="Text Box 10"/>
        <xdr:cNvSpPr txBox="1">
          <a:spLocks noChangeArrowheads="1"/>
        </xdr:cNvSpPr>
      </xdr:nvSpPr>
      <xdr:spPr bwMode="auto">
        <a:xfrm>
          <a:off x="2178050" y="6451600"/>
          <a:ext cx="254000" cy="33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508000</xdr:colOff>
      <xdr:row>40</xdr:row>
      <xdr:rowOff>101600</xdr:rowOff>
    </xdr:from>
    <xdr:to>
      <xdr:col>5</xdr:col>
      <xdr:colOff>349250</xdr:colOff>
      <xdr:row>42</xdr:row>
      <xdr:rowOff>114300</xdr:rowOff>
    </xdr:to>
    <xdr:sp macro="" textlink="">
      <xdr:nvSpPr>
        <xdr:cNvPr id="42271" name="Text Box 11"/>
        <xdr:cNvSpPr txBox="1">
          <a:spLocks noChangeArrowheads="1"/>
        </xdr:cNvSpPr>
      </xdr:nvSpPr>
      <xdr:spPr bwMode="auto">
        <a:xfrm>
          <a:off x="2730500" y="6451600"/>
          <a:ext cx="482600" cy="33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101600</xdr:colOff>
      <xdr:row>40</xdr:row>
      <xdr:rowOff>63500</xdr:rowOff>
    </xdr:from>
    <xdr:to>
      <xdr:col>7</xdr:col>
      <xdr:colOff>19050</xdr:colOff>
      <xdr:row>42</xdr:row>
      <xdr:rowOff>76200</xdr:rowOff>
    </xdr:to>
    <xdr:sp macro="" textlink="">
      <xdr:nvSpPr>
        <xdr:cNvPr id="42272" name="Text Box 12"/>
        <xdr:cNvSpPr txBox="1">
          <a:spLocks noChangeArrowheads="1"/>
        </xdr:cNvSpPr>
      </xdr:nvSpPr>
      <xdr:spPr bwMode="auto">
        <a:xfrm>
          <a:off x="3606800" y="6413500"/>
          <a:ext cx="558800" cy="33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7</xdr:col>
      <xdr:colOff>292100</xdr:colOff>
      <xdr:row>40</xdr:row>
      <xdr:rowOff>82550</xdr:rowOff>
    </xdr:from>
    <xdr:to>
      <xdr:col>8</xdr:col>
      <xdr:colOff>158750</xdr:colOff>
      <xdr:row>42</xdr:row>
      <xdr:rowOff>95250</xdr:rowOff>
    </xdr:to>
    <xdr:sp macro="" textlink="">
      <xdr:nvSpPr>
        <xdr:cNvPr id="42273" name="Text Box 13"/>
        <xdr:cNvSpPr txBox="1">
          <a:spLocks noChangeArrowheads="1"/>
        </xdr:cNvSpPr>
      </xdr:nvSpPr>
      <xdr:spPr bwMode="auto">
        <a:xfrm>
          <a:off x="4438650" y="6432550"/>
          <a:ext cx="508000" cy="33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488950</xdr:colOff>
      <xdr:row>41</xdr:row>
      <xdr:rowOff>57150</xdr:rowOff>
    </xdr:from>
    <xdr:to>
      <xdr:col>9</xdr:col>
      <xdr:colOff>330200</xdr:colOff>
      <xdr:row>43</xdr:row>
      <xdr:rowOff>63500</xdr:rowOff>
    </xdr:to>
    <xdr:sp macro="" textlink="">
      <xdr:nvSpPr>
        <xdr:cNvPr id="42274" name="Text Box 14"/>
        <xdr:cNvSpPr txBox="1">
          <a:spLocks noChangeArrowheads="1"/>
        </xdr:cNvSpPr>
      </xdr:nvSpPr>
      <xdr:spPr bwMode="auto">
        <a:xfrm>
          <a:off x="5276850" y="6565900"/>
          <a:ext cx="4826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6</xdr:row>
      <xdr:rowOff>82550</xdr:rowOff>
    </xdr:from>
    <xdr:to>
      <xdr:col>14</xdr:col>
      <xdr:colOff>0</xdr:colOff>
      <xdr:row>33</xdr:row>
      <xdr:rowOff>82550</xdr:rowOff>
    </xdr:to>
    <xdr:graphicFrame macro="">
      <xdr:nvGraphicFramePr>
        <xdr:cNvPr id="4405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69850</xdr:rowOff>
    </xdr:from>
    <xdr:to>
      <xdr:col>14</xdr:col>
      <xdr:colOff>19050</xdr:colOff>
      <xdr:row>31</xdr:row>
      <xdr:rowOff>19050</xdr:rowOff>
    </xdr:to>
    <xdr:graphicFrame macro="">
      <xdr:nvGraphicFramePr>
        <xdr:cNvPr id="4508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14</xdr:row>
      <xdr:rowOff>6350</xdr:rowOff>
    </xdr:from>
    <xdr:to>
      <xdr:col>13</xdr:col>
      <xdr:colOff>939800</xdr:colOff>
      <xdr:row>27</xdr:row>
      <xdr:rowOff>133350</xdr:rowOff>
    </xdr:to>
    <xdr:graphicFrame macro="">
      <xdr:nvGraphicFramePr>
        <xdr:cNvPr id="4613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50800</xdr:colOff>
      <xdr:row>27</xdr:row>
      <xdr:rowOff>165100</xdr:rowOff>
    </xdr:from>
    <xdr:to>
      <xdr:col>13</xdr:col>
      <xdr:colOff>927100</xdr:colOff>
      <xdr:row>43</xdr:row>
      <xdr:rowOff>25400</xdr:rowOff>
    </xdr:to>
    <xdr:graphicFrame macro="">
      <xdr:nvGraphicFramePr>
        <xdr:cNvPr id="46133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120650</xdr:colOff>
      <xdr:row>8</xdr:row>
      <xdr:rowOff>73025</xdr:rowOff>
    </xdr:from>
    <xdr:to>
      <xdr:col>8</xdr:col>
      <xdr:colOff>539750</xdr:colOff>
      <xdr:row>33</xdr:row>
      <xdr:rowOff>73025</xdr:rowOff>
    </xdr:to>
    <xdr:graphicFrame macro="">
      <xdr:nvGraphicFramePr>
        <xdr:cNvPr id="7477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426720</xdr:colOff>
      <xdr:row>5</xdr:row>
      <xdr:rowOff>146050</xdr:rowOff>
    </xdr:from>
    <xdr:to>
      <xdr:col>15</xdr:col>
      <xdr:colOff>257810</xdr:colOff>
      <xdr:row>26</xdr:row>
      <xdr:rowOff>114300</xdr:rowOff>
    </xdr:to>
    <xdr:graphicFrame macro="">
      <xdr:nvGraphicFramePr>
        <xdr:cNvPr id="7580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260350</xdr:colOff>
      <xdr:row>6</xdr:row>
      <xdr:rowOff>128270</xdr:rowOff>
    </xdr:from>
    <xdr:to>
      <xdr:col>14</xdr:col>
      <xdr:colOff>563880</xdr:colOff>
      <xdr:row>30</xdr:row>
      <xdr:rowOff>60960</xdr:rowOff>
    </xdr:to>
    <xdr:graphicFrame macro="">
      <xdr:nvGraphicFramePr>
        <xdr:cNvPr id="7682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</xdr:colOff>
      <xdr:row>5</xdr:row>
      <xdr:rowOff>158115</xdr:rowOff>
    </xdr:from>
    <xdr:to>
      <xdr:col>10</xdr:col>
      <xdr:colOff>577215</xdr:colOff>
      <xdr:row>30</xdr:row>
      <xdr:rowOff>68580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0.33096</cdr:x>
      <cdr:y>0.00747</cdr:y>
    </cdr:from>
    <cdr:to>
      <cdr:x>0.74465</cdr:x>
      <cdr:y>0.29349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767840" y="26670"/>
          <a:ext cx="2209800" cy="10210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200" b="1">
              <a:latin typeface="+mj-lt"/>
            </a:rPr>
            <a:t>Average Vertical</a:t>
          </a:r>
          <a:r>
            <a:rPr lang="en-US" sz="1200" b="1" baseline="0">
              <a:latin typeface="+mj-lt"/>
            </a:rPr>
            <a:t> Price </a:t>
          </a:r>
        </a:p>
        <a:p xmlns:a="http://schemas.openxmlformats.org/drawingml/2006/main">
          <a:pPr algn="ctr"/>
          <a:r>
            <a:rPr lang="en-US" sz="1100" b="1" baseline="0"/>
            <a:t>January-December</a:t>
          </a:r>
          <a:endParaRPr lang="en-US" sz="1100" b="1"/>
        </a:p>
      </cdr:txBody>
    </cdr:sp>
  </cdr:relSizeAnchor>
</c:userShapes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209551</xdr:colOff>
      <xdr:row>5</xdr:row>
      <xdr:rowOff>66675</xdr:rowOff>
    </xdr:from>
    <xdr:to>
      <xdr:col>14</xdr:col>
      <xdr:colOff>304801</xdr:colOff>
      <xdr:row>30</xdr:row>
      <xdr:rowOff>137160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0.27696</cdr:x>
      <cdr:y>0.05787</cdr:y>
    </cdr:from>
    <cdr:to>
      <cdr:x>0.61975</cdr:x>
      <cdr:y>0.31371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859280" y="217170"/>
          <a:ext cx="2301240" cy="9601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0.27815</cdr:x>
      <cdr:y>0.01601</cdr:y>
    </cdr:from>
    <cdr:to>
      <cdr:x>0.61116</cdr:x>
      <cdr:y>0.14743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2202180" y="72390"/>
          <a:ext cx="2636520" cy="5943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400" b="1">
              <a:latin typeface="+mj-lt"/>
            </a:rPr>
            <a:t>Vertical</a:t>
          </a:r>
          <a:r>
            <a:rPr lang="en-US" sz="1400" b="1" baseline="0">
              <a:latin typeface="+mj-lt"/>
            </a:rPr>
            <a:t> Median Price</a:t>
          </a:r>
        </a:p>
        <a:p xmlns:a="http://schemas.openxmlformats.org/drawingml/2006/main">
          <a:pPr algn="ctr"/>
          <a:r>
            <a:rPr lang="en-US" sz="1100" i="1" baseline="0"/>
            <a:t>January-December</a:t>
          </a:r>
          <a:endParaRPr lang="en-US" sz="1100" i="1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opLeftCell="A13" workbookViewId="0">
      <selection activeCell="M32" sqref="M32"/>
    </sheetView>
  </sheetViews>
  <sheetFormatPr defaultColWidth="9.28515625" defaultRowHeight="12.75" x14ac:dyDescent="0.2"/>
  <cols>
    <col min="1" max="1" width="6.7109375" style="1" customWidth="1"/>
    <col min="2" max="3" width="8.7109375" style="1" customWidth="1"/>
    <col min="4" max="4" width="5.7109375" style="2" customWidth="1"/>
    <col min="5" max="5" width="9.28515625" style="1"/>
    <col min="6" max="6" width="6.7109375" style="1" customWidth="1"/>
    <col min="7" max="8" width="8.7109375" style="1" customWidth="1"/>
    <col min="9" max="9" width="5.7109375" style="2" customWidth="1"/>
    <col min="10" max="16384" width="9.28515625" style="1"/>
  </cols>
  <sheetData>
    <row r="1" spans="1:9" ht="18" x14ac:dyDescent="0.25">
      <c r="A1" s="198" t="s">
        <v>49</v>
      </c>
      <c r="B1" s="198"/>
      <c r="C1" s="198"/>
      <c r="D1" s="198"/>
      <c r="E1" s="198"/>
      <c r="F1" s="198"/>
      <c r="G1" s="198"/>
      <c r="H1" s="198"/>
    </row>
    <row r="2" spans="1:9" ht="6" customHeight="1" x14ac:dyDescent="0.2">
      <c r="D2" s="3"/>
    </row>
    <row r="3" spans="1:9" x14ac:dyDescent="0.2">
      <c r="A3" s="4"/>
      <c r="B3" s="199" t="s">
        <v>0</v>
      </c>
      <c r="C3" s="200"/>
      <c r="D3" s="6"/>
      <c r="E3" s="4"/>
      <c r="F3" s="4"/>
      <c r="G3" s="201" t="s">
        <v>1</v>
      </c>
      <c r="H3" s="202"/>
      <c r="I3" s="6"/>
    </row>
    <row r="4" spans="1:9" s="7" customFormat="1" x14ac:dyDescent="0.2">
      <c r="A4" s="5"/>
      <c r="B4" s="8" t="s">
        <v>2</v>
      </c>
      <c r="C4" s="9" t="s">
        <v>3</v>
      </c>
      <c r="D4" s="10"/>
      <c r="E4" s="11"/>
      <c r="F4" s="5"/>
      <c r="G4" s="12" t="s">
        <v>2</v>
      </c>
      <c r="H4" s="13" t="s">
        <v>3</v>
      </c>
      <c r="I4" s="14"/>
    </row>
    <row r="5" spans="1:9" x14ac:dyDescent="0.2">
      <c r="A5" s="15">
        <v>2009</v>
      </c>
      <c r="B5" s="16">
        <f>SUM('Single Family Listed'!N2)</f>
        <v>57016</v>
      </c>
      <c r="C5" s="17">
        <f>SUM('Single Family Sold'!N2)</f>
        <v>38127</v>
      </c>
      <c r="D5" s="18">
        <f>SUM(C5/B5)</f>
        <v>0.6687070296057247</v>
      </c>
      <c r="E5" s="4"/>
      <c r="F5" s="15">
        <v>2009</v>
      </c>
      <c r="G5" s="16">
        <f>SUM('Condo Listed'!N2)</f>
        <v>14249</v>
      </c>
      <c r="H5" s="17">
        <f>SUM('Condo Sold'!N2)</f>
        <v>8752</v>
      </c>
      <c r="I5" s="18">
        <f>SUM(H5/G5)</f>
        <v>0.61421854165204581</v>
      </c>
    </row>
    <row r="6" spans="1:9" x14ac:dyDescent="0.2">
      <c r="A6" s="15">
        <v>2010</v>
      </c>
      <c r="B6" s="16">
        <f>SUM('Single Family Listed'!N3)</f>
        <v>56643</v>
      </c>
      <c r="C6" s="17">
        <f>SUM('Single Family Sold'!N3)</f>
        <v>34434</v>
      </c>
      <c r="D6" s="18">
        <f>SUM(C6/B6)</f>
        <v>0.60791271648747414</v>
      </c>
      <c r="E6" s="4"/>
      <c r="F6" s="15">
        <v>2010</v>
      </c>
      <c r="G6" s="16">
        <f>SUM('Condo Listed'!N3)</f>
        <v>12838</v>
      </c>
      <c r="H6" s="17">
        <f>SUM('Condo Sold'!N3)</f>
        <v>8526</v>
      </c>
      <c r="I6" s="18">
        <f>SUM(H6/G6)</f>
        <v>0.66412213740458015</v>
      </c>
    </row>
    <row r="7" spans="1:9" x14ac:dyDescent="0.2">
      <c r="A7" s="15">
        <v>2011</v>
      </c>
      <c r="B7" s="148">
        <f>SUM('Single Family Listed'!N4)</f>
        <v>55174</v>
      </c>
      <c r="C7" s="148">
        <f>SUM('Single Family Sold'!N4)</f>
        <v>38153</v>
      </c>
      <c r="D7" s="18">
        <f>SUM(C7/B7)</f>
        <v>0.69150324428172694</v>
      </c>
      <c r="E7" s="4"/>
      <c r="F7" s="15">
        <v>2011</v>
      </c>
      <c r="G7" s="148">
        <f>SUM('Condo Listed'!N4)</f>
        <v>11537</v>
      </c>
      <c r="H7" s="148">
        <f>SUM('Condo Sold'!N4)</f>
        <v>9146</v>
      </c>
      <c r="I7" s="18">
        <f>SUM(H7/G7)</f>
        <v>0.79275374880818239</v>
      </c>
    </row>
    <row r="8" spans="1:9" x14ac:dyDescent="0.2">
      <c r="A8" s="15">
        <v>2012</v>
      </c>
      <c r="B8" s="148">
        <f>SUM('Single Family Listed'!N5)</f>
        <v>40271</v>
      </c>
      <c r="C8" s="148">
        <f>SUM('Single Family Sold'!N5)</f>
        <v>36609</v>
      </c>
      <c r="D8" s="18">
        <f>SUM(C8/B8)</f>
        <v>0.90906607732611555</v>
      </c>
      <c r="E8" s="4"/>
      <c r="F8" s="15">
        <v>2012</v>
      </c>
      <c r="G8" s="148">
        <f>SUM('Condo Listed'!N5)</f>
        <v>8411</v>
      </c>
      <c r="H8" s="148">
        <f>SUM('Condo Sold'!N5)</f>
        <v>7569</v>
      </c>
      <c r="I8" s="18">
        <f>SUM(H8/G8)</f>
        <v>0.89989299726548566</v>
      </c>
    </row>
    <row r="9" spans="1:9" x14ac:dyDescent="0.2">
      <c r="A9" s="15">
        <v>2013</v>
      </c>
      <c r="B9" s="148">
        <f>SUM('Single Family Listed'!N6)</f>
        <v>12291</v>
      </c>
      <c r="C9" s="148">
        <f>SUM('Single Family Sold'!N6)</f>
        <v>10937</v>
      </c>
      <c r="D9" s="18">
        <f>SUM(C9/B9)</f>
        <v>0.8898380929135139</v>
      </c>
      <c r="E9" s="4"/>
      <c r="F9" s="15">
        <v>2013</v>
      </c>
      <c r="G9" s="148">
        <f>SUM('Condo Listed'!N6)</f>
        <v>2785</v>
      </c>
      <c r="H9" s="148">
        <f>SUM('Condo Sold'!N6)</f>
        <v>2266</v>
      </c>
      <c r="I9" s="18">
        <f>SUM(H9/G9)</f>
        <v>0.81364452423698386</v>
      </c>
    </row>
    <row r="10" spans="1:9" ht="6" customHeight="1" x14ac:dyDescent="0.2">
      <c r="A10" s="7"/>
      <c r="D10" s="19"/>
      <c r="F10" s="7"/>
      <c r="I10" s="19"/>
    </row>
    <row r="31" ht="4.5" customHeight="1" x14ac:dyDescent="0.2"/>
  </sheetData>
  <mergeCells count="3">
    <mergeCell ref="A1:H1"/>
    <mergeCell ref="B3:C3"/>
    <mergeCell ref="G3:H3"/>
  </mergeCells>
  <phoneticPr fontId="0" type="noConversion"/>
  <printOptions horizontalCentered="1"/>
  <pageMargins left="0.25" right="0.25" top="1" bottom="1" header="0.5" footer="0.5"/>
  <pageSetup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zoomScale="75" workbookViewId="0">
      <selection activeCell="F6" sqref="F6"/>
    </sheetView>
  </sheetViews>
  <sheetFormatPr defaultColWidth="9.28515625" defaultRowHeight="12.75" x14ac:dyDescent="0.2"/>
  <cols>
    <col min="1" max="1" width="9.28515625" style="1"/>
    <col min="2" max="14" width="9.28515625" style="2"/>
    <col min="15" max="16384" width="9.28515625" style="1"/>
  </cols>
  <sheetData>
    <row r="1" spans="1:14" x14ac:dyDescent="0.2">
      <c r="A1" s="4"/>
      <c r="B1" s="20" t="s">
        <v>4</v>
      </c>
      <c r="C1" s="21" t="s">
        <v>5</v>
      </c>
      <c r="D1" s="21" t="s">
        <v>6</v>
      </c>
      <c r="E1" s="21" t="s">
        <v>7</v>
      </c>
      <c r="F1" s="21" t="s">
        <v>8</v>
      </c>
      <c r="G1" s="21" t="s">
        <v>9</v>
      </c>
      <c r="H1" s="21" t="s">
        <v>10</v>
      </c>
      <c r="I1" s="21" t="s">
        <v>11</v>
      </c>
      <c r="J1" s="21" t="s">
        <v>12</v>
      </c>
      <c r="K1" s="21" t="s">
        <v>13</v>
      </c>
      <c r="L1" s="21" t="s">
        <v>14</v>
      </c>
      <c r="M1" s="22" t="s">
        <v>15</v>
      </c>
      <c r="N1" s="23" t="s">
        <v>16</v>
      </c>
    </row>
    <row r="2" spans="1:14" ht="14.25" x14ac:dyDescent="0.2">
      <c r="A2" s="24">
        <v>2009</v>
      </c>
      <c r="B2" s="25">
        <v>5002</v>
      </c>
      <c r="C2" s="26">
        <v>4954</v>
      </c>
      <c r="D2" s="26">
        <v>5643</v>
      </c>
      <c r="E2" s="26">
        <v>4297</v>
      </c>
      <c r="F2" s="26">
        <v>4211</v>
      </c>
      <c r="G2" s="26">
        <v>4799</v>
      </c>
      <c r="H2" s="26">
        <v>5087</v>
      </c>
      <c r="I2" s="26">
        <v>5104</v>
      </c>
      <c r="J2" s="26">
        <v>4926</v>
      </c>
      <c r="K2" s="26">
        <v>5482</v>
      </c>
      <c r="L2" s="26">
        <v>4039</v>
      </c>
      <c r="M2" s="26">
        <v>3472</v>
      </c>
      <c r="N2" s="27">
        <f>SUM(B2:M2)</f>
        <v>57016</v>
      </c>
    </row>
    <row r="3" spans="1:14" ht="14.25" x14ac:dyDescent="0.2">
      <c r="A3" s="24">
        <v>2010</v>
      </c>
      <c r="B3" s="116">
        <v>5323</v>
      </c>
      <c r="C3" s="116">
        <v>4094</v>
      </c>
      <c r="D3" s="116">
        <v>4494</v>
      </c>
      <c r="E3" s="116">
        <v>4717</v>
      </c>
      <c r="F3" s="116">
        <v>4408</v>
      </c>
      <c r="G3" s="116">
        <v>4759</v>
      </c>
      <c r="H3" s="116">
        <v>4662</v>
      </c>
      <c r="I3" s="116">
        <v>5007</v>
      </c>
      <c r="J3" s="116">
        <v>5871</v>
      </c>
      <c r="K3" s="116">
        <v>5589</v>
      </c>
      <c r="L3" s="115">
        <v>3973</v>
      </c>
      <c r="M3" s="116">
        <v>3746</v>
      </c>
      <c r="N3" s="117">
        <f>SUM(B3:M3)</f>
        <v>56643</v>
      </c>
    </row>
    <row r="4" spans="1:14" ht="14.25" x14ac:dyDescent="0.2">
      <c r="A4" s="24">
        <v>2011</v>
      </c>
      <c r="B4" s="116">
        <v>4555</v>
      </c>
      <c r="C4" s="116">
        <v>4286</v>
      </c>
      <c r="D4" s="116">
        <v>4830</v>
      </c>
      <c r="E4" s="116">
        <v>4875</v>
      </c>
      <c r="F4" s="116">
        <v>5055</v>
      </c>
      <c r="G4" s="116">
        <v>4916</v>
      </c>
      <c r="H4" s="116">
        <v>4533</v>
      </c>
      <c r="I4" s="116">
        <v>4688</v>
      </c>
      <c r="J4" s="116">
        <v>5046</v>
      </c>
      <c r="K4" s="116">
        <v>4851</v>
      </c>
      <c r="L4" s="115">
        <v>4355</v>
      </c>
      <c r="M4" s="116">
        <v>3184</v>
      </c>
      <c r="N4" s="117">
        <f>SUM(B4:M4)</f>
        <v>55174</v>
      </c>
    </row>
    <row r="5" spans="1:14" ht="14.25" x14ac:dyDescent="0.2">
      <c r="A5" s="24">
        <v>2012</v>
      </c>
      <c r="B5" s="116">
        <v>4003</v>
      </c>
      <c r="C5" s="116">
        <v>3608</v>
      </c>
      <c r="D5" s="116">
        <v>3832</v>
      </c>
      <c r="E5" s="116">
        <v>3490</v>
      </c>
      <c r="F5" s="116">
        <v>3335</v>
      </c>
      <c r="G5" s="116">
        <v>3349</v>
      </c>
      <c r="H5" s="116">
        <v>3496</v>
      </c>
      <c r="I5" s="116">
        <v>3710</v>
      </c>
      <c r="J5" s="116">
        <v>3282</v>
      </c>
      <c r="K5" s="116">
        <v>3265</v>
      </c>
      <c r="L5" s="115">
        <v>2727</v>
      </c>
      <c r="M5" s="116">
        <v>2174</v>
      </c>
      <c r="N5" s="117">
        <f>SUM(B5:M5)</f>
        <v>40271</v>
      </c>
    </row>
    <row r="6" spans="1:14" ht="14.25" x14ac:dyDescent="0.2">
      <c r="A6" s="24">
        <v>2013</v>
      </c>
      <c r="B6" s="116">
        <v>2839</v>
      </c>
      <c r="C6" s="116">
        <v>2861</v>
      </c>
      <c r="D6" s="116">
        <v>3091</v>
      </c>
      <c r="E6" s="116">
        <v>3500</v>
      </c>
      <c r="F6" s="116"/>
      <c r="G6" s="116"/>
      <c r="H6" s="116"/>
      <c r="I6" s="116"/>
      <c r="J6" s="116"/>
      <c r="K6" s="116"/>
      <c r="L6" s="115"/>
      <c r="M6" s="116"/>
      <c r="N6" s="117">
        <f>SUM(B6:M6)</f>
        <v>12291</v>
      </c>
    </row>
    <row r="7" spans="1:14" ht="14.25" x14ac:dyDescent="0.2">
      <c r="A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</row>
  </sheetData>
  <phoneticPr fontId="0" type="noConversion"/>
  <printOptions horizontalCentered="1"/>
  <pageMargins left="0.25" right="0.25" top="0.25" bottom="0.51" header="0.17" footer="0.5"/>
  <pageSetup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zoomScale="75" workbookViewId="0">
      <selection activeCell="E6" sqref="E6"/>
    </sheetView>
  </sheetViews>
  <sheetFormatPr defaultColWidth="9.28515625" defaultRowHeight="12.75" x14ac:dyDescent="0.2"/>
  <cols>
    <col min="1" max="1" width="9.28515625" style="1"/>
    <col min="2" max="2" width="9.28515625" style="2"/>
    <col min="3" max="3" width="9.5703125" style="2" customWidth="1"/>
    <col min="4" max="13" width="9.28515625" style="2"/>
    <col min="14" max="14" width="10.7109375" style="2" customWidth="1"/>
    <col min="15" max="16384" width="9.28515625" style="1"/>
  </cols>
  <sheetData>
    <row r="1" spans="1:14" x14ac:dyDescent="0.2">
      <c r="A1" s="4"/>
      <c r="B1" s="20" t="s">
        <v>4</v>
      </c>
      <c r="C1" s="21" t="s">
        <v>5</v>
      </c>
      <c r="D1" s="21" t="s">
        <v>6</v>
      </c>
      <c r="E1" s="21" t="s">
        <v>7</v>
      </c>
      <c r="F1" s="21" t="s">
        <v>8</v>
      </c>
      <c r="G1" s="21" t="s">
        <v>9</v>
      </c>
      <c r="H1" s="21" t="s">
        <v>10</v>
      </c>
      <c r="I1" s="21" t="s">
        <v>11</v>
      </c>
      <c r="J1" s="21" t="s">
        <v>12</v>
      </c>
      <c r="K1" s="21" t="s">
        <v>13</v>
      </c>
      <c r="L1" s="21" t="s">
        <v>14</v>
      </c>
      <c r="M1" s="22" t="s">
        <v>15</v>
      </c>
      <c r="N1" s="20" t="s">
        <v>16</v>
      </c>
    </row>
    <row r="2" spans="1:14" ht="14.25" x14ac:dyDescent="0.2">
      <c r="A2" s="24">
        <v>2009</v>
      </c>
      <c r="B2" s="25">
        <v>1211</v>
      </c>
      <c r="C2" s="26">
        <v>1204</v>
      </c>
      <c r="D2" s="26">
        <v>1362</v>
      </c>
      <c r="E2" s="26">
        <v>1079</v>
      </c>
      <c r="F2" s="26">
        <v>1099</v>
      </c>
      <c r="G2" s="26">
        <v>1218</v>
      </c>
      <c r="H2" s="26">
        <v>1338</v>
      </c>
      <c r="I2" s="26">
        <v>1271</v>
      </c>
      <c r="J2" s="26">
        <v>1246</v>
      </c>
      <c r="K2" s="26">
        <v>1377</v>
      </c>
      <c r="L2" s="26">
        <v>958</v>
      </c>
      <c r="M2" s="26">
        <v>886</v>
      </c>
      <c r="N2" s="27">
        <f>SUM(B2:M2)</f>
        <v>14249</v>
      </c>
    </row>
    <row r="3" spans="1:14" ht="14.25" x14ac:dyDescent="0.2">
      <c r="A3" s="24">
        <v>2010</v>
      </c>
      <c r="B3" s="116">
        <v>987</v>
      </c>
      <c r="C3" s="116">
        <v>991</v>
      </c>
      <c r="D3" s="116">
        <v>1088</v>
      </c>
      <c r="E3" s="116">
        <v>1166</v>
      </c>
      <c r="F3" s="116">
        <v>1131</v>
      </c>
      <c r="G3" s="116">
        <v>1213</v>
      </c>
      <c r="H3" s="116">
        <v>1109</v>
      </c>
      <c r="I3" s="116">
        <v>1071</v>
      </c>
      <c r="J3" s="116">
        <v>1126</v>
      </c>
      <c r="K3" s="116">
        <v>1084</v>
      </c>
      <c r="L3" s="116">
        <v>950</v>
      </c>
      <c r="M3" s="116">
        <v>922</v>
      </c>
      <c r="N3" s="116">
        <f>SUM(B3:M3)</f>
        <v>12838</v>
      </c>
    </row>
    <row r="4" spans="1:14" ht="14.25" x14ac:dyDescent="0.2">
      <c r="A4" s="24">
        <v>2011</v>
      </c>
      <c r="B4" s="116">
        <v>1068</v>
      </c>
      <c r="C4" s="116">
        <v>960</v>
      </c>
      <c r="D4" s="116">
        <v>1069</v>
      </c>
      <c r="E4" s="116">
        <v>1144</v>
      </c>
      <c r="F4" s="116">
        <v>1090</v>
      </c>
      <c r="G4" s="116">
        <v>1102</v>
      </c>
      <c r="H4" s="116">
        <v>1044</v>
      </c>
      <c r="I4" s="116">
        <v>915</v>
      </c>
      <c r="J4" s="116">
        <v>906</v>
      </c>
      <c r="K4" s="116">
        <v>835</v>
      </c>
      <c r="L4" s="116">
        <v>743</v>
      </c>
      <c r="M4" s="116">
        <v>661</v>
      </c>
      <c r="N4" s="116">
        <f>SUM(B4:M4)</f>
        <v>11537</v>
      </c>
    </row>
    <row r="5" spans="1:14" ht="14.25" x14ac:dyDescent="0.2">
      <c r="A5" s="24">
        <v>2012</v>
      </c>
      <c r="B5" s="116">
        <v>827</v>
      </c>
      <c r="C5" s="116">
        <v>756</v>
      </c>
      <c r="D5" s="116">
        <v>817</v>
      </c>
      <c r="E5" s="116">
        <v>650</v>
      </c>
      <c r="F5" s="116">
        <v>656</v>
      </c>
      <c r="G5" s="116">
        <v>698</v>
      </c>
      <c r="H5" s="116">
        <v>742</v>
      </c>
      <c r="I5" s="116">
        <v>753</v>
      </c>
      <c r="J5" s="116">
        <v>690</v>
      </c>
      <c r="K5" s="116">
        <v>707</v>
      </c>
      <c r="L5" s="116">
        <v>593</v>
      </c>
      <c r="M5" s="116">
        <v>522</v>
      </c>
      <c r="N5" s="116">
        <f>SUM(B5:M5)</f>
        <v>8411</v>
      </c>
    </row>
    <row r="6" spans="1:14" ht="14.25" x14ac:dyDescent="0.2">
      <c r="A6" s="24">
        <v>2013</v>
      </c>
      <c r="B6" s="116">
        <v>699</v>
      </c>
      <c r="C6" s="116">
        <v>657</v>
      </c>
      <c r="D6" s="116">
        <v>678</v>
      </c>
      <c r="E6" s="116">
        <v>751</v>
      </c>
      <c r="F6" s="116"/>
      <c r="G6" s="116"/>
      <c r="H6" s="116"/>
      <c r="I6" s="116"/>
      <c r="J6" s="116"/>
      <c r="K6" s="116"/>
      <c r="L6" s="116"/>
      <c r="M6" s="116"/>
      <c r="N6" s="116">
        <f>SUM(B6:M6)</f>
        <v>2785</v>
      </c>
    </row>
    <row r="7" spans="1:14" ht="14.25" x14ac:dyDescent="0.2">
      <c r="A7" s="24"/>
    </row>
  </sheetData>
  <phoneticPr fontId="0" type="noConversion"/>
  <pageMargins left="0.2" right="0.56000000000000005" top="0.45" bottom="0.17" header="0.28000000000000003" footer="0.18"/>
  <pageSetup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zoomScale="75" workbookViewId="0">
      <selection activeCell="E6" sqref="E6"/>
    </sheetView>
  </sheetViews>
  <sheetFormatPr defaultColWidth="9.28515625" defaultRowHeight="15.75" x14ac:dyDescent="0.25"/>
  <cols>
    <col min="1" max="1" width="9.28515625" style="28"/>
    <col min="2" max="14" width="9.28515625" style="29"/>
    <col min="15" max="16384" width="9.28515625" style="28"/>
  </cols>
  <sheetData>
    <row r="1" spans="1:14" x14ac:dyDescent="0.25">
      <c r="A1" s="30"/>
      <c r="B1" s="31" t="s">
        <v>4</v>
      </c>
      <c r="C1" s="32" t="s">
        <v>5</v>
      </c>
      <c r="D1" s="32" t="s">
        <v>6</v>
      </c>
      <c r="E1" s="32" t="s">
        <v>7</v>
      </c>
      <c r="F1" s="32" t="s">
        <v>8</v>
      </c>
      <c r="G1" s="32" t="s">
        <v>9</v>
      </c>
      <c r="H1" s="32" t="s">
        <v>10</v>
      </c>
      <c r="I1" s="32" t="s">
        <v>11</v>
      </c>
      <c r="J1" s="32" t="s">
        <v>12</v>
      </c>
      <c r="K1" s="32" t="s">
        <v>13</v>
      </c>
      <c r="L1" s="32" t="s">
        <v>14</v>
      </c>
      <c r="M1" s="32" t="s">
        <v>15</v>
      </c>
      <c r="N1" s="32" t="s">
        <v>16</v>
      </c>
    </row>
    <row r="2" spans="1:14" ht="16.5" thickBot="1" x14ac:dyDescent="0.3">
      <c r="A2" s="34">
        <v>2009</v>
      </c>
      <c r="B2" s="119">
        <v>2224</v>
      </c>
      <c r="C2" s="120">
        <v>2288</v>
      </c>
      <c r="D2" s="120">
        <v>2980</v>
      </c>
      <c r="E2" s="54">
        <v>3198</v>
      </c>
      <c r="F2" s="54">
        <v>3255</v>
      </c>
      <c r="G2" s="120">
        <v>3785</v>
      </c>
      <c r="H2" s="120">
        <v>3738</v>
      </c>
      <c r="I2" s="120">
        <v>3229</v>
      </c>
      <c r="J2" s="120">
        <v>3358</v>
      </c>
      <c r="K2" s="120">
        <v>3535</v>
      </c>
      <c r="L2" s="120">
        <v>3117</v>
      </c>
      <c r="M2" s="120">
        <v>3420</v>
      </c>
      <c r="N2" s="121">
        <f>SUM(B2:M2)</f>
        <v>38127</v>
      </c>
    </row>
    <row r="3" spans="1:14" ht="16.5" thickBot="1" x14ac:dyDescent="0.3">
      <c r="A3" s="126">
        <v>2010</v>
      </c>
      <c r="B3" s="127">
        <v>2608</v>
      </c>
      <c r="C3" s="125">
        <v>2390</v>
      </c>
      <c r="D3" s="122">
        <v>3175</v>
      </c>
      <c r="E3" s="123">
        <v>2951</v>
      </c>
      <c r="F3" s="123">
        <v>2884</v>
      </c>
      <c r="G3" s="122">
        <v>3360</v>
      </c>
      <c r="H3" s="122">
        <v>2948</v>
      </c>
      <c r="I3" s="122">
        <v>2819</v>
      </c>
      <c r="J3" s="122">
        <v>2806</v>
      </c>
      <c r="K3" s="122">
        <v>2599</v>
      </c>
      <c r="L3" s="122">
        <v>2777</v>
      </c>
      <c r="M3" s="122">
        <v>3117</v>
      </c>
      <c r="N3" s="124">
        <f>SUM(B3:M3)</f>
        <v>34434</v>
      </c>
    </row>
    <row r="4" spans="1:14" ht="16.5" thickBot="1" x14ac:dyDescent="0.3">
      <c r="A4" s="126">
        <v>2011</v>
      </c>
      <c r="B4" s="127">
        <v>2509</v>
      </c>
      <c r="C4" s="125">
        <v>2591</v>
      </c>
      <c r="D4" s="122">
        <v>3384</v>
      </c>
      <c r="E4" s="123">
        <v>3084</v>
      </c>
      <c r="F4" s="123">
        <v>3111</v>
      </c>
      <c r="G4" s="122">
        <v>3629</v>
      </c>
      <c r="H4" s="122">
        <v>3164</v>
      </c>
      <c r="I4" s="122">
        <v>3706</v>
      </c>
      <c r="J4" s="122">
        <v>3242</v>
      </c>
      <c r="K4" s="122">
        <v>3118</v>
      </c>
      <c r="L4" s="122">
        <v>3159</v>
      </c>
      <c r="M4" s="122">
        <v>3456</v>
      </c>
      <c r="N4" s="124">
        <f>SUM(B4:M4)</f>
        <v>38153</v>
      </c>
    </row>
    <row r="5" spans="1:14" ht="16.5" thickBot="1" x14ac:dyDescent="0.3">
      <c r="A5" s="126">
        <v>2012</v>
      </c>
      <c r="B5" s="127">
        <v>2931</v>
      </c>
      <c r="C5" s="125">
        <v>3053</v>
      </c>
      <c r="D5" s="122">
        <v>3534</v>
      </c>
      <c r="E5" s="123">
        <v>3185</v>
      </c>
      <c r="F5" s="123">
        <v>3413</v>
      </c>
      <c r="G5" s="122">
        <v>3214</v>
      </c>
      <c r="H5" s="122">
        <v>2890</v>
      </c>
      <c r="I5" s="122">
        <v>3076</v>
      </c>
      <c r="J5" s="122">
        <v>2666</v>
      </c>
      <c r="K5" s="122">
        <v>3004</v>
      </c>
      <c r="L5" s="122">
        <v>2682</v>
      </c>
      <c r="M5" s="122">
        <v>2961</v>
      </c>
      <c r="N5" s="124">
        <f>SUM(B5:M5)</f>
        <v>36609</v>
      </c>
    </row>
    <row r="6" spans="1:14" ht="16.5" thickBot="1" x14ac:dyDescent="0.3">
      <c r="A6" s="126">
        <v>2013</v>
      </c>
      <c r="B6" s="127">
        <v>2284</v>
      </c>
      <c r="C6" s="125">
        <v>2640</v>
      </c>
      <c r="D6" s="122">
        <v>2959</v>
      </c>
      <c r="E6" s="123">
        <v>3054</v>
      </c>
      <c r="F6" s="123"/>
      <c r="G6" s="122"/>
      <c r="H6" s="122"/>
      <c r="I6" s="122"/>
      <c r="J6" s="122"/>
      <c r="K6" s="122"/>
      <c r="L6" s="122"/>
      <c r="M6" s="122"/>
      <c r="N6" s="124">
        <f>SUM(B6:M6)</f>
        <v>10937</v>
      </c>
    </row>
  </sheetData>
  <phoneticPr fontId="0" type="noConversion"/>
  <pageMargins left="0.25" right="0.25" top="0.44" bottom="0.67" header="0.17" footer="0.5"/>
  <pageSetup scale="96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zoomScale="75" workbookViewId="0">
      <selection activeCell="F6" sqref="F6"/>
    </sheetView>
  </sheetViews>
  <sheetFormatPr defaultColWidth="9.28515625" defaultRowHeight="18" x14ac:dyDescent="0.25"/>
  <cols>
    <col min="1" max="1" width="9.28515625" style="38"/>
    <col min="2" max="14" width="9.28515625" style="39"/>
    <col min="15" max="16384" width="9.28515625" style="38"/>
  </cols>
  <sheetData>
    <row r="1" spans="1:14" x14ac:dyDescent="0.25">
      <c r="A1" s="40"/>
      <c r="B1" s="41" t="s">
        <v>4</v>
      </c>
      <c r="C1" s="42" t="s">
        <v>5</v>
      </c>
      <c r="D1" s="42" t="s">
        <v>6</v>
      </c>
      <c r="E1" s="42" t="s">
        <v>7</v>
      </c>
      <c r="F1" s="42" t="s">
        <v>8</v>
      </c>
      <c r="G1" s="42" t="s">
        <v>9</v>
      </c>
      <c r="H1" s="42" t="s">
        <v>10</v>
      </c>
      <c r="I1" s="42" t="s">
        <v>11</v>
      </c>
      <c r="J1" s="42" t="s">
        <v>12</v>
      </c>
      <c r="K1" s="42" t="s">
        <v>13</v>
      </c>
      <c r="L1" s="42" t="s">
        <v>14</v>
      </c>
      <c r="M1" s="43" t="s">
        <v>15</v>
      </c>
      <c r="N1" s="44" t="s">
        <v>16</v>
      </c>
    </row>
    <row r="2" spans="1:14" x14ac:dyDescent="0.25">
      <c r="A2" s="197">
        <v>2009</v>
      </c>
      <c r="B2" s="45">
        <v>440</v>
      </c>
      <c r="C2" s="46">
        <v>442</v>
      </c>
      <c r="D2" s="46">
        <v>604</v>
      </c>
      <c r="E2" s="46">
        <v>727</v>
      </c>
      <c r="F2" s="46">
        <v>737</v>
      </c>
      <c r="G2" s="46">
        <v>917</v>
      </c>
      <c r="H2" s="46">
        <v>864</v>
      </c>
      <c r="I2" s="46">
        <v>810</v>
      </c>
      <c r="J2" s="46">
        <v>859</v>
      </c>
      <c r="K2" s="46">
        <v>850</v>
      </c>
      <c r="L2" s="46">
        <v>726</v>
      </c>
      <c r="M2" s="46">
        <v>776</v>
      </c>
      <c r="N2" s="37">
        <f>SUM(B2:M2)</f>
        <v>8752</v>
      </c>
    </row>
    <row r="3" spans="1:14" x14ac:dyDescent="0.25">
      <c r="A3" s="197">
        <v>2010</v>
      </c>
      <c r="B3" s="128">
        <v>594</v>
      </c>
      <c r="C3" s="128">
        <v>623</v>
      </c>
      <c r="D3" s="128">
        <v>728</v>
      </c>
      <c r="E3" s="128">
        <v>710</v>
      </c>
      <c r="F3" s="128">
        <v>690</v>
      </c>
      <c r="G3" s="128">
        <v>824</v>
      </c>
      <c r="H3" s="128">
        <v>725</v>
      </c>
      <c r="I3" s="128">
        <v>742</v>
      </c>
      <c r="J3" s="128">
        <v>703</v>
      </c>
      <c r="K3" s="128">
        <v>708</v>
      </c>
      <c r="L3" s="128">
        <v>674</v>
      </c>
      <c r="M3" s="128">
        <v>805</v>
      </c>
      <c r="N3" s="124">
        <f>SUM(B3:M3)</f>
        <v>8526</v>
      </c>
    </row>
    <row r="4" spans="1:14" x14ac:dyDescent="0.25">
      <c r="A4" s="197">
        <v>2011</v>
      </c>
      <c r="B4" s="128">
        <v>621</v>
      </c>
      <c r="C4" s="128">
        <v>691</v>
      </c>
      <c r="D4" s="128">
        <v>846</v>
      </c>
      <c r="E4" s="128">
        <v>742</v>
      </c>
      <c r="F4" s="128">
        <v>789</v>
      </c>
      <c r="G4" s="128">
        <v>843</v>
      </c>
      <c r="H4" s="128">
        <v>799</v>
      </c>
      <c r="I4" s="128">
        <v>919</v>
      </c>
      <c r="J4" s="128">
        <v>800</v>
      </c>
      <c r="K4" s="128">
        <v>704</v>
      </c>
      <c r="L4" s="128">
        <v>674</v>
      </c>
      <c r="M4" s="128">
        <v>718</v>
      </c>
      <c r="N4" s="124">
        <f>SUM(B4:M4)</f>
        <v>9146</v>
      </c>
    </row>
    <row r="5" spans="1:14" x14ac:dyDescent="0.25">
      <c r="A5" s="197">
        <v>2012</v>
      </c>
      <c r="B5" s="128">
        <v>600</v>
      </c>
      <c r="C5" s="128">
        <v>680</v>
      </c>
      <c r="D5" s="128">
        <v>775</v>
      </c>
      <c r="E5" s="128">
        <v>674</v>
      </c>
      <c r="F5" s="128">
        <v>657</v>
      </c>
      <c r="G5" s="128">
        <v>656</v>
      </c>
      <c r="H5" s="128">
        <v>613</v>
      </c>
      <c r="I5" s="128">
        <v>612</v>
      </c>
      <c r="J5" s="128">
        <v>570</v>
      </c>
      <c r="K5" s="128">
        <v>603</v>
      </c>
      <c r="L5" s="128">
        <v>543</v>
      </c>
      <c r="M5" s="128">
        <v>586</v>
      </c>
      <c r="N5" s="124">
        <f>SUM(B5:M5)</f>
        <v>7569</v>
      </c>
    </row>
    <row r="6" spans="1:14" x14ac:dyDescent="0.25">
      <c r="A6" s="170">
        <v>2013</v>
      </c>
      <c r="B6" s="128">
        <v>479</v>
      </c>
      <c r="C6" s="128">
        <v>529</v>
      </c>
      <c r="D6" s="128">
        <v>609</v>
      </c>
      <c r="E6" s="128">
        <v>649</v>
      </c>
      <c r="F6" s="128"/>
      <c r="G6" s="128"/>
      <c r="H6" s="128"/>
      <c r="I6" s="128"/>
      <c r="J6" s="128"/>
      <c r="K6" s="128"/>
      <c r="L6" s="128"/>
      <c r="M6" s="128"/>
      <c r="N6" s="124">
        <f>SUM(B6:M6)</f>
        <v>2266</v>
      </c>
    </row>
  </sheetData>
  <phoneticPr fontId="0" type="noConversion"/>
  <pageMargins left="0.25" right="0.25" top="0.68" bottom="0.65" header="0.5" footer="0.5"/>
  <pageSetup scale="96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F9" sqref="F9"/>
    </sheetView>
  </sheetViews>
  <sheetFormatPr defaultColWidth="9.28515625" defaultRowHeight="15.75" x14ac:dyDescent="0.25"/>
  <cols>
    <col min="1" max="1" width="13.7109375" style="30" customWidth="1"/>
    <col min="2" max="6" width="9.28515625" style="35"/>
    <col min="7" max="7" width="9.5703125" style="35" customWidth="1"/>
    <col min="8" max="16384" width="9.28515625" style="30"/>
  </cols>
  <sheetData>
    <row r="1" spans="1:10" x14ac:dyDescent="0.25">
      <c r="A1" s="33" t="s">
        <v>17</v>
      </c>
      <c r="B1" s="47"/>
    </row>
    <row r="2" spans="1:10" x14ac:dyDescent="0.25">
      <c r="A2" s="33" t="s">
        <v>18</v>
      </c>
      <c r="B2" s="47"/>
      <c r="C2" s="47"/>
    </row>
    <row r="3" spans="1:10" x14ac:dyDescent="0.25">
      <c r="A3" s="5" t="s">
        <v>19</v>
      </c>
      <c r="B3" s="48"/>
      <c r="C3" s="48"/>
      <c r="D3" s="48"/>
      <c r="E3" s="48"/>
      <c r="F3" s="48"/>
      <c r="G3" s="6"/>
      <c r="H3" s="4"/>
      <c r="I3" s="4"/>
      <c r="J3" s="4"/>
    </row>
    <row r="4" spans="1:10" ht="16.5" thickBot="1" x14ac:dyDescent="0.3">
      <c r="A4" s="5" t="s">
        <v>20</v>
      </c>
      <c r="B4" s="48"/>
      <c r="C4" s="48"/>
      <c r="D4" s="48"/>
      <c r="E4" s="48"/>
      <c r="F4" s="48"/>
      <c r="G4" s="6"/>
      <c r="H4" s="4"/>
      <c r="I4" s="4"/>
      <c r="J4" s="4"/>
    </row>
    <row r="5" spans="1:10" ht="16.5" thickBot="1" x14ac:dyDescent="0.3">
      <c r="B5" s="129">
        <v>2009</v>
      </c>
      <c r="C5" s="49">
        <v>2010</v>
      </c>
      <c r="D5" s="49">
        <v>2011</v>
      </c>
      <c r="E5" s="49">
        <v>2012</v>
      </c>
      <c r="F5" s="49">
        <v>2013</v>
      </c>
      <c r="G5" s="30"/>
    </row>
    <row r="6" spans="1:10" x14ac:dyDescent="0.25">
      <c r="A6" s="51" t="s">
        <v>21</v>
      </c>
      <c r="B6" s="52">
        <v>2709</v>
      </c>
      <c r="C6" s="36">
        <v>3239</v>
      </c>
      <c r="D6" s="36">
        <v>3315</v>
      </c>
      <c r="E6" s="36">
        <v>3649</v>
      </c>
      <c r="F6" s="36">
        <v>2858</v>
      </c>
      <c r="G6" s="30"/>
    </row>
    <row r="7" spans="1:10" x14ac:dyDescent="0.25">
      <c r="A7" s="53" t="s">
        <v>22</v>
      </c>
      <c r="B7" s="52">
        <v>2768</v>
      </c>
      <c r="C7" s="123">
        <v>3100</v>
      </c>
      <c r="D7" s="123">
        <v>3371</v>
      </c>
      <c r="E7" s="123">
        <v>3833</v>
      </c>
      <c r="F7" s="123">
        <v>3278</v>
      </c>
      <c r="G7" s="30"/>
    </row>
    <row r="8" spans="1:10" x14ac:dyDescent="0.25">
      <c r="A8" s="53" t="s">
        <v>23</v>
      </c>
      <c r="B8" s="52">
        <v>3638</v>
      </c>
      <c r="C8" s="123">
        <v>3998</v>
      </c>
      <c r="D8" s="123">
        <v>4373</v>
      </c>
      <c r="E8" s="123">
        <v>4454</v>
      </c>
      <c r="F8" s="123">
        <v>3697</v>
      </c>
      <c r="G8" s="30"/>
    </row>
    <row r="9" spans="1:10" x14ac:dyDescent="0.25">
      <c r="A9" s="53" t="s">
        <v>24</v>
      </c>
      <c r="B9" s="52">
        <v>3980</v>
      </c>
      <c r="C9" s="123">
        <v>3763</v>
      </c>
      <c r="D9" s="123">
        <v>3953</v>
      </c>
      <c r="E9" s="123">
        <v>4004</v>
      </c>
      <c r="F9" s="123">
        <v>3865</v>
      </c>
      <c r="G9" s="30"/>
    </row>
    <row r="10" spans="1:10" x14ac:dyDescent="0.25">
      <c r="A10" s="53" t="s">
        <v>8</v>
      </c>
      <c r="B10" s="52">
        <v>4049</v>
      </c>
      <c r="C10" s="123">
        <v>3666</v>
      </c>
      <c r="D10" s="123">
        <v>4014</v>
      </c>
      <c r="E10" s="123">
        <v>4201</v>
      </c>
      <c r="F10" s="123"/>
      <c r="G10" s="30"/>
    </row>
    <row r="11" spans="1:10" x14ac:dyDescent="0.25">
      <c r="A11" s="53" t="s">
        <v>25</v>
      </c>
      <c r="B11" s="52">
        <v>4735</v>
      </c>
      <c r="C11" s="123">
        <v>4290</v>
      </c>
      <c r="D11" s="123">
        <v>4592</v>
      </c>
      <c r="E11" s="123">
        <v>4042</v>
      </c>
      <c r="F11" s="123"/>
      <c r="G11" s="30"/>
    </row>
    <row r="12" spans="1:10" x14ac:dyDescent="0.25">
      <c r="A12" s="53" t="s">
        <v>26</v>
      </c>
      <c r="B12" s="52">
        <v>4668</v>
      </c>
      <c r="C12" s="123">
        <v>3768</v>
      </c>
      <c r="D12" s="123">
        <v>4097</v>
      </c>
      <c r="E12" s="123">
        <v>3634</v>
      </c>
      <c r="F12" s="123"/>
      <c r="G12" s="30"/>
    </row>
    <row r="13" spans="1:10" x14ac:dyDescent="0.25">
      <c r="A13" s="53" t="s">
        <v>27</v>
      </c>
      <c r="B13" s="52">
        <v>4117</v>
      </c>
      <c r="C13" s="123">
        <v>3657</v>
      </c>
      <c r="D13" s="123">
        <v>4761</v>
      </c>
      <c r="E13" s="123">
        <v>3818</v>
      </c>
      <c r="F13" s="123"/>
      <c r="G13" s="30"/>
    </row>
    <row r="14" spans="1:10" x14ac:dyDescent="0.25">
      <c r="A14" s="53" t="s">
        <v>28</v>
      </c>
      <c r="B14" s="52">
        <v>4312</v>
      </c>
      <c r="C14" s="123">
        <v>3601</v>
      </c>
      <c r="D14" s="123">
        <v>4126</v>
      </c>
      <c r="E14" s="123">
        <v>3336</v>
      </c>
      <c r="F14" s="123"/>
      <c r="G14" s="30"/>
    </row>
    <row r="15" spans="1:10" x14ac:dyDescent="0.25">
      <c r="A15" s="53" t="s">
        <v>29</v>
      </c>
      <c r="B15" s="52">
        <v>4494</v>
      </c>
      <c r="C15" s="123">
        <v>3386</v>
      </c>
      <c r="D15" s="123">
        <v>3942</v>
      </c>
      <c r="E15" s="123">
        <v>3737</v>
      </c>
      <c r="F15" s="123"/>
      <c r="G15" s="30"/>
    </row>
    <row r="16" spans="1:10" x14ac:dyDescent="0.25">
      <c r="A16" s="53" t="s">
        <v>30</v>
      </c>
      <c r="B16" s="52">
        <v>3930</v>
      </c>
      <c r="C16" s="123">
        <v>3539</v>
      </c>
      <c r="D16" s="123">
        <v>3947</v>
      </c>
      <c r="E16" s="123">
        <v>3325</v>
      </c>
      <c r="F16" s="123"/>
      <c r="G16" s="30"/>
    </row>
    <row r="17" spans="1:7" ht="16.5" thickBot="1" x14ac:dyDescent="0.3">
      <c r="A17" s="53" t="s">
        <v>31</v>
      </c>
      <c r="B17" s="118">
        <v>4285</v>
      </c>
      <c r="C17" s="137">
        <v>4038</v>
      </c>
      <c r="D17" s="137">
        <v>4307</v>
      </c>
      <c r="E17" s="137">
        <v>3665</v>
      </c>
      <c r="F17" s="137"/>
      <c r="G17" s="30"/>
    </row>
    <row r="18" spans="1:7" ht="16.5" thickBot="1" x14ac:dyDescent="0.3">
      <c r="B18" s="56">
        <f>SUM(B6:B17)</f>
        <v>47685</v>
      </c>
      <c r="C18" s="55">
        <f>SUM(C6:C17)</f>
        <v>44045</v>
      </c>
      <c r="D18" s="55">
        <f>SUM(D6:D17)</f>
        <v>48798</v>
      </c>
      <c r="E18" s="55">
        <f>SUM(E6:E17)</f>
        <v>45698</v>
      </c>
      <c r="F18" s="55">
        <f>SUM(F6:F17)</f>
        <v>13698</v>
      </c>
      <c r="G18" s="30"/>
    </row>
    <row r="19" spans="1:7" x14ac:dyDescent="0.25">
      <c r="B19" s="57"/>
      <c r="C19" s="57"/>
      <c r="D19" s="57"/>
      <c r="E19" s="57"/>
      <c r="F19" s="57"/>
      <c r="G19" s="57"/>
    </row>
  </sheetData>
  <phoneticPr fontId="0" type="noConversion"/>
  <printOptions horizontalCentered="1"/>
  <pageMargins left="0.7" right="0.75" top="0.43" bottom="0.66" header="0.17" footer="0.5"/>
  <pageSetup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F9" sqref="F9"/>
    </sheetView>
  </sheetViews>
  <sheetFormatPr defaultColWidth="9.28515625" defaultRowHeight="15.75" x14ac:dyDescent="0.25"/>
  <cols>
    <col min="1" max="1" width="12.7109375" style="30" customWidth="1"/>
    <col min="2" max="4" width="9.7109375" style="35" customWidth="1"/>
    <col min="5" max="6" width="9.28515625" style="35"/>
    <col min="7" max="16384" width="9.28515625" style="30"/>
  </cols>
  <sheetData>
    <row r="1" spans="1:6" x14ac:dyDescent="0.25">
      <c r="A1" s="33" t="s">
        <v>32</v>
      </c>
    </row>
    <row r="2" spans="1:6" x14ac:dyDescent="0.25">
      <c r="A2" s="33" t="s">
        <v>33</v>
      </c>
      <c r="B2" s="47"/>
    </row>
    <row r="3" spans="1:6" x14ac:dyDescent="0.25">
      <c r="A3" s="33" t="s">
        <v>34</v>
      </c>
      <c r="B3" s="47"/>
      <c r="C3" s="47"/>
      <c r="D3" s="47"/>
    </row>
    <row r="4" spans="1:6" ht="16.5" thickBot="1" x14ac:dyDescent="0.3">
      <c r="A4" s="33" t="s">
        <v>35</v>
      </c>
      <c r="B4" s="47"/>
      <c r="C4" s="47"/>
      <c r="D4" s="47"/>
      <c r="E4" s="47"/>
      <c r="F4" s="47"/>
    </row>
    <row r="5" spans="1:6" s="33" customFormat="1" thickBot="1" x14ac:dyDescent="0.25">
      <c r="B5" s="50">
        <v>2009</v>
      </c>
      <c r="C5" s="129">
        <v>2010</v>
      </c>
      <c r="D5" s="49">
        <v>2011</v>
      </c>
      <c r="E5" s="49">
        <v>2012</v>
      </c>
      <c r="F5" s="49">
        <v>2013</v>
      </c>
    </row>
    <row r="6" spans="1:6" x14ac:dyDescent="0.25">
      <c r="A6" s="58" t="s">
        <v>21</v>
      </c>
      <c r="B6" s="131">
        <v>6656</v>
      </c>
      <c r="C6" s="135">
        <v>5495</v>
      </c>
      <c r="D6" s="135">
        <v>6126</v>
      </c>
      <c r="E6" s="135">
        <v>5203</v>
      </c>
      <c r="F6" s="135">
        <v>3951</v>
      </c>
    </row>
    <row r="7" spans="1:6" x14ac:dyDescent="0.25">
      <c r="A7" s="59" t="s">
        <v>22</v>
      </c>
      <c r="B7" s="131">
        <v>6520</v>
      </c>
      <c r="C7" s="133">
        <v>5479</v>
      </c>
      <c r="D7" s="133">
        <v>5557</v>
      </c>
      <c r="E7" s="133">
        <v>4696</v>
      </c>
      <c r="F7" s="133">
        <v>3996</v>
      </c>
    </row>
    <row r="8" spans="1:6" x14ac:dyDescent="0.25">
      <c r="A8" s="59" t="s">
        <v>23</v>
      </c>
      <c r="B8" s="131">
        <v>7464</v>
      </c>
      <c r="C8" s="133">
        <v>6100</v>
      </c>
      <c r="D8" s="133">
        <v>6339</v>
      </c>
      <c r="E8" s="133">
        <v>5038</v>
      </c>
      <c r="F8" s="133">
        <v>4366</v>
      </c>
    </row>
    <row r="9" spans="1:6" x14ac:dyDescent="0.25">
      <c r="A9" s="59" t="s">
        <v>24</v>
      </c>
      <c r="B9" s="131">
        <v>5745</v>
      </c>
      <c r="C9" s="133">
        <v>6361</v>
      </c>
      <c r="D9" s="133">
        <v>6454</v>
      </c>
      <c r="E9" s="133">
        <v>4523</v>
      </c>
      <c r="F9" s="133">
        <v>4812</v>
      </c>
    </row>
    <row r="10" spans="1:6" x14ac:dyDescent="0.25">
      <c r="A10" s="59" t="s">
        <v>8</v>
      </c>
      <c r="B10" s="131">
        <v>5733</v>
      </c>
      <c r="C10" s="133">
        <v>6007</v>
      </c>
      <c r="D10" s="133">
        <v>6592</v>
      </c>
      <c r="E10" s="133">
        <v>4421</v>
      </c>
      <c r="F10" s="133"/>
    </row>
    <row r="11" spans="1:6" x14ac:dyDescent="0.25">
      <c r="A11" s="59" t="s">
        <v>25</v>
      </c>
      <c r="B11" s="131">
        <v>6191</v>
      </c>
      <c r="C11" s="133">
        <v>6463</v>
      </c>
      <c r="D11" s="133">
        <v>6380</v>
      </c>
      <c r="E11" s="133">
        <v>4448</v>
      </c>
      <c r="F11" s="133"/>
    </row>
    <row r="12" spans="1:6" x14ac:dyDescent="0.25">
      <c r="A12" s="59" t="s">
        <v>26</v>
      </c>
      <c r="B12" s="132">
        <v>6880</v>
      </c>
      <c r="C12" s="134">
        <v>6160</v>
      </c>
      <c r="D12" s="134">
        <v>5962</v>
      </c>
      <c r="E12" s="134">
        <v>4644</v>
      </c>
      <c r="F12" s="134"/>
    </row>
    <row r="13" spans="1:6" x14ac:dyDescent="0.25">
      <c r="A13" s="59" t="s">
        <v>27</v>
      </c>
      <c r="B13" s="132">
        <v>6893</v>
      </c>
      <c r="C13" s="134">
        <v>6465</v>
      </c>
      <c r="D13" s="134">
        <v>6008</v>
      </c>
      <c r="E13" s="134">
        <v>4856</v>
      </c>
      <c r="F13" s="134"/>
    </row>
    <row r="14" spans="1:6" x14ac:dyDescent="0.25">
      <c r="A14" s="59" t="s">
        <v>28</v>
      </c>
      <c r="B14" s="132">
        <v>6452</v>
      </c>
      <c r="C14" s="134">
        <v>6270</v>
      </c>
      <c r="D14" s="134">
        <v>5350</v>
      </c>
      <c r="E14" s="134">
        <v>4282</v>
      </c>
      <c r="F14" s="134"/>
    </row>
    <row r="15" spans="1:6" x14ac:dyDescent="0.25">
      <c r="A15" s="59" t="s">
        <v>29</v>
      </c>
      <c r="B15" s="132">
        <v>6460</v>
      </c>
      <c r="C15" s="134">
        <v>5926</v>
      </c>
      <c r="D15" s="134">
        <v>5214</v>
      </c>
      <c r="E15" s="134">
        <v>4495</v>
      </c>
      <c r="F15" s="134"/>
    </row>
    <row r="16" spans="1:6" x14ac:dyDescent="0.25">
      <c r="A16" s="59" t="s">
        <v>30</v>
      </c>
      <c r="B16" s="132">
        <v>5447</v>
      </c>
      <c r="C16" s="134">
        <v>5244</v>
      </c>
      <c r="D16" s="134">
        <v>4699</v>
      </c>
      <c r="E16" s="134">
        <v>3611</v>
      </c>
      <c r="F16" s="134"/>
    </row>
    <row r="17" spans="1:6" ht="16.5" thickBot="1" x14ac:dyDescent="0.3">
      <c r="A17" s="59" t="s">
        <v>31</v>
      </c>
      <c r="B17" s="130">
        <v>4713</v>
      </c>
      <c r="C17" s="136">
        <v>5012</v>
      </c>
      <c r="D17" s="136">
        <v>4138</v>
      </c>
      <c r="E17" s="136">
        <v>2941</v>
      </c>
      <c r="F17" s="136"/>
    </row>
    <row r="18" spans="1:6" ht="16.5" thickBot="1" x14ac:dyDescent="0.3">
      <c r="B18" s="56">
        <f>SUM(B6:B17)</f>
        <v>75154</v>
      </c>
      <c r="C18" s="55">
        <f>SUM(C6:C17)</f>
        <v>70982</v>
      </c>
      <c r="D18" s="55">
        <f>SUM(D6:D17)</f>
        <v>68819</v>
      </c>
      <c r="E18" s="55">
        <f>SUM(E6:E17)</f>
        <v>53158</v>
      </c>
      <c r="F18" s="55">
        <f>SUM(F6:F17)</f>
        <v>17125</v>
      </c>
    </row>
    <row r="19" spans="1:6" x14ac:dyDescent="0.25">
      <c r="F19" s="57"/>
    </row>
  </sheetData>
  <phoneticPr fontId="0" type="noConversion"/>
  <printOptions horizontalCentered="1"/>
  <pageMargins left="0.46" right="0.75" top="0.56999999999999995" bottom="0.64" header="0.5" footer="0.5"/>
  <pageSetup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zoomScale="75" zoomScaleSheetLayoutView="75" workbookViewId="0">
      <selection activeCell="F12" sqref="F12"/>
    </sheetView>
  </sheetViews>
  <sheetFormatPr defaultColWidth="9.28515625" defaultRowHeight="12.75" x14ac:dyDescent="0.2"/>
  <cols>
    <col min="1" max="1" width="14.42578125" style="1" customWidth="1"/>
    <col min="2" max="2" width="9.7109375" style="1" customWidth="1"/>
    <col min="3" max="3" width="10.140625" style="2" customWidth="1"/>
    <col min="4" max="10" width="9.42578125" style="2" customWidth="1"/>
    <col min="11" max="13" width="9.7109375" style="2" customWidth="1"/>
    <col min="14" max="14" width="15.5703125" style="60" customWidth="1"/>
    <col min="15" max="16384" width="9.28515625" style="1"/>
  </cols>
  <sheetData>
    <row r="1" spans="1:14" x14ac:dyDescent="0.2">
      <c r="A1" s="61" t="s">
        <v>0</v>
      </c>
      <c r="B1" s="62" t="s">
        <v>4</v>
      </c>
      <c r="C1" s="62" t="s">
        <v>5</v>
      </c>
      <c r="D1" s="62" t="s">
        <v>6</v>
      </c>
      <c r="E1" s="62" t="s">
        <v>7</v>
      </c>
      <c r="F1" s="62" t="s">
        <v>8</v>
      </c>
      <c r="G1" s="62" t="s">
        <v>9</v>
      </c>
      <c r="H1" s="62" t="s">
        <v>10</v>
      </c>
      <c r="I1" s="62" t="s">
        <v>11</v>
      </c>
      <c r="J1" s="168">
        <v>61138</v>
      </c>
      <c r="K1" s="62" t="s">
        <v>13</v>
      </c>
      <c r="L1" s="62" t="s">
        <v>14</v>
      </c>
      <c r="M1" s="63" t="s">
        <v>15</v>
      </c>
      <c r="N1" s="61" t="s">
        <v>36</v>
      </c>
    </row>
    <row r="2" spans="1:14" ht="14.25" x14ac:dyDescent="0.2">
      <c r="A2" s="7">
        <v>2009</v>
      </c>
      <c r="B2" s="64">
        <v>186573</v>
      </c>
      <c r="C2" s="64">
        <v>184193</v>
      </c>
      <c r="D2" s="64">
        <v>173029</v>
      </c>
      <c r="E2" s="64">
        <v>166196</v>
      </c>
      <c r="F2" s="64">
        <v>172558</v>
      </c>
      <c r="G2" s="64">
        <v>167425</v>
      </c>
      <c r="H2" s="64">
        <v>163494</v>
      </c>
      <c r="I2" s="64">
        <v>164693</v>
      </c>
      <c r="J2" s="64">
        <v>167911</v>
      </c>
      <c r="K2" s="64">
        <v>164778</v>
      </c>
      <c r="L2" s="64">
        <v>167178</v>
      </c>
      <c r="M2" s="64">
        <v>163384</v>
      </c>
      <c r="N2" s="65">
        <f>SUM(B2:M2)/12</f>
        <v>170117.66666666666</v>
      </c>
    </row>
    <row r="3" spans="1:14" ht="14.25" x14ac:dyDescent="0.2">
      <c r="A3" s="7">
        <v>2010</v>
      </c>
      <c r="B3" s="64">
        <v>164687</v>
      </c>
      <c r="C3" s="150">
        <v>168361</v>
      </c>
      <c r="D3" s="64">
        <v>167978</v>
      </c>
      <c r="E3" s="64">
        <v>173170</v>
      </c>
      <c r="F3" s="64">
        <v>170488</v>
      </c>
      <c r="G3" s="64">
        <v>167888</v>
      </c>
      <c r="H3" s="64">
        <v>165332</v>
      </c>
      <c r="I3" s="64">
        <v>168955</v>
      </c>
      <c r="J3" s="64">
        <v>169825</v>
      </c>
      <c r="K3" s="64">
        <v>159922</v>
      </c>
      <c r="L3" s="64">
        <v>162660</v>
      </c>
      <c r="M3" s="64">
        <v>163736</v>
      </c>
      <c r="N3" s="65">
        <f>SUM(B3:M3)/12</f>
        <v>166916.83333333334</v>
      </c>
    </row>
    <row r="4" spans="1:14" ht="14.25" x14ac:dyDescent="0.2">
      <c r="A4" s="7">
        <v>2011</v>
      </c>
      <c r="B4" s="64">
        <v>157081</v>
      </c>
      <c r="C4" s="150">
        <v>156337</v>
      </c>
      <c r="D4" s="64">
        <v>156860</v>
      </c>
      <c r="E4" s="64">
        <v>158793</v>
      </c>
      <c r="F4" s="64">
        <v>157964</v>
      </c>
      <c r="G4" s="64">
        <v>148182</v>
      </c>
      <c r="H4" s="64">
        <v>151077</v>
      </c>
      <c r="I4" s="64">
        <v>147398</v>
      </c>
      <c r="J4" s="64">
        <v>152575</v>
      </c>
      <c r="K4" s="64">
        <v>150034</v>
      </c>
      <c r="L4" s="64">
        <v>151343</v>
      </c>
      <c r="M4" s="64">
        <v>147445</v>
      </c>
      <c r="N4" s="138">
        <f>SUM(B4:M4)/12</f>
        <v>152924.08333333334</v>
      </c>
    </row>
    <row r="5" spans="1:14" ht="14.25" x14ac:dyDescent="0.2">
      <c r="A5" s="7">
        <v>2012</v>
      </c>
      <c r="B5" s="64">
        <v>143210</v>
      </c>
      <c r="C5" s="150">
        <v>148699</v>
      </c>
      <c r="D5" s="64">
        <v>152004</v>
      </c>
      <c r="E5" s="64">
        <v>159466</v>
      </c>
      <c r="F5" s="64">
        <v>159927</v>
      </c>
      <c r="G5" s="64">
        <v>165948</v>
      </c>
      <c r="H5" s="64">
        <v>171335</v>
      </c>
      <c r="I5" s="64">
        <v>177959</v>
      </c>
      <c r="J5" s="64">
        <v>173529</v>
      </c>
      <c r="K5" s="64">
        <v>174708</v>
      </c>
      <c r="L5" s="64">
        <v>182419</v>
      </c>
      <c r="M5" s="64">
        <v>182768</v>
      </c>
      <c r="N5" s="138">
        <f>SUM(B5:M5)/12</f>
        <v>165997.66666666666</v>
      </c>
    </row>
    <row r="6" spans="1:14" ht="14.25" x14ac:dyDescent="0.2">
      <c r="A6" s="7">
        <v>2013</v>
      </c>
      <c r="B6" s="64">
        <v>189107</v>
      </c>
      <c r="C6" s="150">
        <v>189180</v>
      </c>
      <c r="D6" s="64">
        <v>198353</v>
      </c>
      <c r="E6" s="64">
        <v>209216</v>
      </c>
      <c r="F6" s="64"/>
      <c r="G6" s="64"/>
      <c r="H6" s="64"/>
      <c r="I6" s="64"/>
      <c r="J6" s="64"/>
      <c r="K6" s="64"/>
      <c r="L6" s="64"/>
      <c r="M6" s="64"/>
      <c r="N6" s="138">
        <f>SUM(B6:M6)/4</f>
        <v>196464</v>
      </c>
    </row>
    <row r="7" spans="1:14" x14ac:dyDescent="0.2">
      <c r="A7" s="61" t="s">
        <v>37</v>
      </c>
      <c r="B7" s="62" t="s">
        <v>4</v>
      </c>
      <c r="C7" s="62" t="s">
        <v>5</v>
      </c>
      <c r="D7" s="62" t="s">
        <v>6</v>
      </c>
      <c r="E7" s="62" t="s">
        <v>7</v>
      </c>
      <c r="F7" s="62" t="s">
        <v>8</v>
      </c>
      <c r="G7" s="62" t="s">
        <v>9</v>
      </c>
      <c r="H7" s="62" t="s">
        <v>10</v>
      </c>
      <c r="I7" s="62" t="s">
        <v>11</v>
      </c>
      <c r="J7" s="62" t="s">
        <v>12</v>
      </c>
      <c r="K7" s="62" t="s">
        <v>13</v>
      </c>
      <c r="L7" s="62" t="s">
        <v>14</v>
      </c>
      <c r="M7" s="63" t="s">
        <v>15</v>
      </c>
      <c r="N7" s="66" t="s">
        <v>36</v>
      </c>
    </row>
    <row r="8" spans="1:14" ht="14.25" x14ac:dyDescent="0.2">
      <c r="A8" s="7">
        <v>2009</v>
      </c>
      <c r="B8" s="64">
        <v>102495</v>
      </c>
      <c r="C8" s="64">
        <v>94596</v>
      </c>
      <c r="D8" s="64">
        <v>90794</v>
      </c>
      <c r="E8" s="64">
        <v>84235</v>
      </c>
      <c r="F8" s="64">
        <v>84072</v>
      </c>
      <c r="G8" s="64">
        <v>85931</v>
      </c>
      <c r="H8" s="64">
        <v>87256</v>
      </c>
      <c r="I8" s="64">
        <v>95521</v>
      </c>
      <c r="J8" s="64">
        <v>83735</v>
      </c>
      <c r="K8" s="64">
        <v>87522</v>
      </c>
      <c r="L8" s="64">
        <v>79602</v>
      </c>
      <c r="M8" s="64">
        <v>76590</v>
      </c>
      <c r="N8" s="65">
        <f>SUM(B8:M8)/12</f>
        <v>87695.75</v>
      </c>
    </row>
    <row r="9" spans="1:14" ht="14.25" x14ac:dyDescent="0.2">
      <c r="A9" s="7">
        <v>2010</v>
      </c>
      <c r="B9" s="64">
        <v>72045</v>
      </c>
      <c r="C9" s="150">
        <v>73199</v>
      </c>
      <c r="D9" s="64">
        <v>74215</v>
      </c>
      <c r="E9" s="64">
        <v>78297</v>
      </c>
      <c r="F9" s="64">
        <v>79425</v>
      </c>
      <c r="G9" s="64">
        <v>76210</v>
      </c>
      <c r="H9" s="64">
        <v>74927</v>
      </c>
      <c r="I9" s="64">
        <v>72471</v>
      </c>
      <c r="J9" s="64">
        <v>71842</v>
      </c>
      <c r="K9" s="64">
        <v>71127</v>
      </c>
      <c r="L9" s="64">
        <v>68069</v>
      </c>
      <c r="M9" s="64">
        <v>66084</v>
      </c>
      <c r="N9" s="65">
        <f>SUM(B9:M9)/12</f>
        <v>73159.25</v>
      </c>
    </row>
    <row r="10" spans="1:14" ht="14.25" x14ac:dyDescent="0.2">
      <c r="A10" s="7">
        <v>2011</v>
      </c>
      <c r="B10" s="64">
        <v>68914</v>
      </c>
      <c r="C10" s="150">
        <v>65206</v>
      </c>
      <c r="D10" s="64">
        <v>66161</v>
      </c>
      <c r="E10" s="64">
        <v>63913</v>
      </c>
      <c r="F10" s="64">
        <v>65756</v>
      </c>
      <c r="G10" s="64">
        <v>64512</v>
      </c>
      <c r="H10" s="64">
        <v>63450</v>
      </c>
      <c r="I10" s="64">
        <v>62037</v>
      </c>
      <c r="J10" s="64">
        <v>61138</v>
      </c>
      <c r="K10" s="64">
        <v>62268</v>
      </c>
      <c r="L10" s="64">
        <v>62155</v>
      </c>
      <c r="M10" s="64">
        <v>63166</v>
      </c>
      <c r="N10" s="138">
        <f>SUM(B10:M10)/12</f>
        <v>64056.333333333336</v>
      </c>
    </row>
    <row r="11" spans="1:14" ht="14.25" x14ac:dyDescent="0.2">
      <c r="A11" s="7">
        <v>2011</v>
      </c>
      <c r="B11" s="64">
        <v>60629</v>
      </c>
      <c r="C11" s="150">
        <v>64366</v>
      </c>
      <c r="D11" s="64">
        <v>63463</v>
      </c>
      <c r="E11" s="64">
        <v>63717</v>
      </c>
      <c r="F11" s="64">
        <v>68404</v>
      </c>
      <c r="G11" s="64">
        <v>72673</v>
      </c>
      <c r="H11" s="64">
        <v>71398</v>
      </c>
      <c r="I11" s="64">
        <v>74261</v>
      </c>
      <c r="J11" s="64">
        <v>77345</v>
      </c>
      <c r="K11" s="64">
        <v>75941</v>
      </c>
      <c r="L11" s="64">
        <v>77490</v>
      </c>
      <c r="M11" s="64">
        <v>81101</v>
      </c>
      <c r="N11" s="138">
        <f>SUM(B11:M11)/12</f>
        <v>70899</v>
      </c>
    </row>
    <row r="12" spans="1:14" ht="15" thickBot="1" x14ac:dyDescent="0.25">
      <c r="A12" s="7">
        <v>2013</v>
      </c>
      <c r="B12" s="64">
        <v>82159</v>
      </c>
      <c r="C12" s="150">
        <v>87552</v>
      </c>
      <c r="D12" s="64">
        <v>87626</v>
      </c>
      <c r="E12" s="64">
        <v>91116</v>
      </c>
      <c r="F12" s="64"/>
      <c r="G12" s="64"/>
      <c r="H12" s="64"/>
      <c r="I12" s="64"/>
      <c r="J12" s="64"/>
      <c r="K12" s="64"/>
      <c r="L12" s="64"/>
      <c r="M12" s="64"/>
      <c r="N12" s="138">
        <f>SUM(B12:M12)/4</f>
        <v>87113.25</v>
      </c>
    </row>
    <row r="13" spans="1:14" ht="13.5" thickBot="1" x14ac:dyDescent="0.25">
      <c r="B13" s="68">
        <v>2009</v>
      </c>
      <c r="C13" s="68">
        <v>2010</v>
      </c>
      <c r="D13" s="67">
        <v>2011</v>
      </c>
      <c r="E13" s="67">
        <v>2012</v>
      </c>
      <c r="F13" s="67">
        <v>2013</v>
      </c>
      <c r="M13" s="60"/>
      <c r="N13" s="3"/>
    </row>
    <row r="14" spans="1:14" x14ac:dyDescent="0.2">
      <c r="A14" s="7" t="s">
        <v>0</v>
      </c>
      <c r="B14" s="64">
        <f>SUM(N2)</f>
        <v>170117.66666666666</v>
      </c>
      <c r="C14" s="64">
        <f>SUM(N3)</f>
        <v>166916.83333333334</v>
      </c>
      <c r="D14" s="64">
        <f>SUM(N4)</f>
        <v>152924.08333333334</v>
      </c>
      <c r="E14" s="64">
        <f>SUM(N5)</f>
        <v>165997.66666666666</v>
      </c>
      <c r="F14" s="64">
        <f>SUM(N6)</f>
        <v>196464</v>
      </c>
      <c r="H14" s="64"/>
      <c r="I14" s="64"/>
      <c r="J14" s="64"/>
      <c r="K14" s="64"/>
      <c r="L14" s="64"/>
      <c r="M14" s="69"/>
      <c r="N14" s="70"/>
    </row>
    <row r="15" spans="1:14" x14ac:dyDescent="0.2">
      <c r="A15" s="7" t="s">
        <v>37</v>
      </c>
      <c r="B15" s="64">
        <v>87696</v>
      </c>
      <c r="C15" s="64">
        <f>SUM(N9)</f>
        <v>73159.25</v>
      </c>
      <c r="D15" s="64">
        <f>SUM(N10)</f>
        <v>64056.333333333336</v>
      </c>
      <c r="E15" s="64">
        <f>SUM(N11)</f>
        <v>70899</v>
      </c>
      <c r="F15" s="64">
        <f>SUM(N12)</f>
        <v>87113.25</v>
      </c>
      <c r="H15" s="64"/>
      <c r="I15" s="64"/>
      <c r="J15" s="64"/>
      <c r="K15" s="64"/>
      <c r="L15" s="64"/>
      <c r="M15" s="69"/>
      <c r="N15" s="70"/>
    </row>
    <row r="16" spans="1:14" ht="6" customHeight="1" x14ac:dyDescent="0.2">
      <c r="A16" s="7"/>
      <c r="B16" s="64"/>
      <c r="C16" s="64"/>
      <c r="D16" s="64"/>
      <c r="E16" s="64"/>
      <c r="F16" s="64"/>
      <c r="G16" s="64"/>
    </row>
  </sheetData>
  <phoneticPr fontId="0" type="noConversion"/>
  <printOptions horizontalCentered="1"/>
  <pageMargins left="0.17" right="0.16" top="1" bottom="1" header="0.5" footer="0.5"/>
  <pageSetup scale="82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zoomScale="75" workbookViewId="0">
      <selection activeCell="Q21" sqref="Q21"/>
    </sheetView>
  </sheetViews>
  <sheetFormatPr defaultColWidth="9.28515625" defaultRowHeight="12.75" x14ac:dyDescent="0.2"/>
  <cols>
    <col min="1" max="1" width="8.28515625" style="156" customWidth="1"/>
    <col min="2" max="2" width="8.28515625" style="153" customWidth="1"/>
    <col min="3" max="13" width="9.42578125" style="153" customWidth="1"/>
    <col min="14" max="14" width="13.42578125" style="158" customWidth="1"/>
    <col min="15" max="16384" width="9.28515625" style="1"/>
  </cols>
  <sheetData>
    <row r="1" spans="1:14" ht="16.5" thickBot="1" x14ac:dyDescent="0.3">
      <c r="A1" s="181" t="s">
        <v>38</v>
      </c>
      <c r="B1" s="182" t="s">
        <v>4</v>
      </c>
      <c r="C1" s="182" t="s">
        <v>5</v>
      </c>
      <c r="D1" s="182" t="s">
        <v>6</v>
      </c>
      <c r="E1" s="182" t="s">
        <v>7</v>
      </c>
      <c r="F1" s="182" t="s">
        <v>8</v>
      </c>
      <c r="G1" s="182" t="s">
        <v>9</v>
      </c>
      <c r="H1" s="182" t="s">
        <v>10</v>
      </c>
      <c r="I1" s="182" t="s">
        <v>11</v>
      </c>
      <c r="J1" s="182" t="s">
        <v>12</v>
      </c>
      <c r="K1" s="182" t="s">
        <v>13</v>
      </c>
      <c r="L1" s="182" t="s">
        <v>14</v>
      </c>
      <c r="M1" s="183" t="s">
        <v>15</v>
      </c>
      <c r="N1" s="184" t="s">
        <v>39</v>
      </c>
    </row>
    <row r="2" spans="1:14" ht="15.75" x14ac:dyDescent="0.25">
      <c r="A2" s="185">
        <v>2009</v>
      </c>
      <c r="B2" s="186">
        <v>160000</v>
      </c>
      <c r="C2" s="186">
        <v>155603</v>
      </c>
      <c r="D2" s="186">
        <v>149000</v>
      </c>
      <c r="E2" s="186">
        <v>141720</v>
      </c>
      <c r="F2" s="186">
        <v>140000</v>
      </c>
      <c r="G2" s="186">
        <v>140000</v>
      </c>
      <c r="H2" s="186">
        <v>138800</v>
      </c>
      <c r="I2" s="186">
        <v>135500</v>
      </c>
      <c r="J2" s="186">
        <v>138000</v>
      </c>
      <c r="K2" s="186">
        <v>139100</v>
      </c>
      <c r="L2" s="186">
        <v>140000</v>
      </c>
      <c r="M2" s="186">
        <v>136000</v>
      </c>
      <c r="N2" s="187">
        <f>MEDIAN(B2:M2)</f>
        <v>140000</v>
      </c>
    </row>
    <row r="3" spans="1:14" ht="15.75" x14ac:dyDescent="0.25">
      <c r="A3" s="185">
        <v>2010</v>
      </c>
      <c r="B3" s="186">
        <v>134925</v>
      </c>
      <c r="C3" s="188">
        <v>135694</v>
      </c>
      <c r="D3" s="186">
        <v>136000</v>
      </c>
      <c r="E3" s="186">
        <v>142000</v>
      </c>
      <c r="F3" s="186">
        <v>142000</v>
      </c>
      <c r="G3" s="186">
        <v>140000</v>
      </c>
      <c r="H3" s="186">
        <v>135000</v>
      </c>
      <c r="I3" s="186">
        <v>140000</v>
      </c>
      <c r="J3" s="186">
        <v>135000</v>
      </c>
      <c r="K3" s="186">
        <v>133000</v>
      </c>
      <c r="L3" s="186">
        <v>134900</v>
      </c>
      <c r="M3" s="186">
        <v>132000</v>
      </c>
      <c r="N3" s="189">
        <f>MEDIAN(B3:M3)</f>
        <v>135347</v>
      </c>
    </row>
    <row r="4" spans="1:14" ht="15.75" x14ac:dyDescent="0.25">
      <c r="A4" s="185">
        <v>2011</v>
      </c>
      <c r="B4" s="186">
        <v>125000</v>
      </c>
      <c r="C4" s="188">
        <v>128000</v>
      </c>
      <c r="D4" s="186">
        <v>125950</v>
      </c>
      <c r="E4" s="186">
        <v>125000</v>
      </c>
      <c r="F4" s="186">
        <v>126000</v>
      </c>
      <c r="G4" s="186">
        <v>124500</v>
      </c>
      <c r="H4" s="186">
        <v>122000</v>
      </c>
      <c r="I4" s="186">
        <v>120000</v>
      </c>
      <c r="J4" s="186">
        <v>123400</v>
      </c>
      <c r="K4" s="186">
        <v>121000</v>
      </c>
      <c r="L4" s="186">
        <v>125000</v>
      </c>
      <c r="M4" s="186">
        <v>120000</v>
      </c>
      <c r="N4" s="189">
        <f>MEDIAN(B4:M4)</f>
        <v>124750</v>
      </c>
    </row>
    <row r="5" spans="1:14" ht="15.75" x14ac:dyDescent="0.25">
      <c r="A5" s="185">
        <v>2012</v>
      </c>
      <c r="B5" s="186">
        <v>118000</v>
      </c>
      <c r="C5" s="188">
        <v>121000</v>
      </c>
      <c r="D5" s="186">
        <v>123000</v>
      </c>
      <c r="E5" s="186">
        <v>127900</v>
      </c>
      <c r="F5" s="186">
        <v>128000</v>
      </c>
      <c r="G5" s="186">
        <v>131785</v>
      </c>
      <c r="H5" s="186">
        <v>133000</v>
      </c>
      <c r="I5" s="186">
        <v>138000</v>
      </c>
      <c r="J5" s="186">
        <v>140000</v>
      </c>
      <c r="K5" s="186">
        <v>140000</v>
      </c>
      <c r="L5" s="186">
        <v>146000</v>
      </c>
      <c r="M5" s="186">
        <v>149000</v>
      </c>
      <c r="N5" s="189">
        <f>MEDIAN(B5:M5)</f>
        <v>132392.5</v>
      </c>
    </row>
    <row r="6" spans="1:14" ht="15.75" x14ac:dyDescent="0.25">
      <c r="A6" s="185">
        <v>2013</v>
      </c>
      <c r="B6" s="186">
        <v>150000</v>
      </c>
      <c r="C6" s="188">
        <v>150000</v>
      </c>
      <c r="D6" s="186">
        <v>161000</v>
      </c>
      <c r="E6" s="186">
        <v>167000</v>
      </c>
      <c r="F6" s="186"/>
      <c r="G6" s="186"/>
      <c r="H6" s="186"/>
      <c r="I6" s="186"/>
      <c r="J6" s="186"/>
      <c r="K6" s="186"/>
      <c r="L6" s="186"/>
      <c r="M6" s="186"/>
      <c r="N6" s="189">
        <f>MEDIAN(B6:M6)</f>
        <v>155500</v>
      </c>
    </row>
    <row r="7" spans="1:14" ht="6" customHeight="1" thickBot="1" x14ac:dyDescent="0.3">
      <c r="A7" s="190"/>
      <c r="B7" s="191"/>
      <c r="C7" s="191"/>
      <c r="D7" s="191"/>
      <c r="E7" s="191"/>
      <c r="F7" s="191"/>
      <c r="G7" s="191"/>
      <c r="H7" s="191"/>
      <c r="I7" s="191"/>
      <c r="J7" s="191"/>
      <c r="K7" s="191"/>
      <c r="L7" s="191"/>
      <c r="M7" s="191"/>
      <c r="N7" s="192"/>
    </row>
    <row r="8" spans="1:14" ht="16.5" thickBot="1" x14ac:dyDescent="0.3">
      <c r="A8" s="181" t="s">
        <v>40</v>
      </c>
      <c r="B8" s="182" t="s">
        <v>4</v>
      </c>
      <c r="C8" s="182" t="s">
        <v>5</v>
      </c>
      <c r="D8" s="182" t="s">
        <v>6</v>
      </c>
      <c r="E8" s="182" t="s">
        <v>7</v>
      </c>
      <c r="F8" s="182" t="s">
        <v>8</v>
      </c>
      <c r="G8" s="182" t="s">
        <v>9</v>
      </c>
      <c r="H8" s="182" t="s">
        <v>10</v>
      </c>
      <c r="I8" s="182" t="s">
        <v>11</v>
      </c>
      <c r="J8" s="182" t="s">
        <v>12</v>
      </c>
      <c r="K8" s="182" t="s">
        <v>13</v>
      </c>
      <c r="L8" s="182" t="s">
        <v>14</v>
      </c>
      <c r="M8" s="183" t="s">
        <v>15</v>
      </c>
      <c r="N8" s="184" t="s">
        <v>39</v>
      </c>
    </row>
    <row r="9" spans="1:14" ht="14.25" customHeight="1" x14ac:dyDescent="0.25">
      <c r="A9" s="185">
        <v>2009</v>
      </c>
      <c r="B9" s="186">
        <v>204450</v>
      </c>
      <c r="C9" s="186">
        <v>75000</v>
      </c>
      <c r="D9" s="186">
        <v>70500</v>
      </c>
      <c r="E9" s="186">
        <v>64500</v>
      </c>
      <c r="F9" s="186">
        <v>65000</v>
      </c>
      <c r="G9" s="186">
        <v>66000</v>
      </c>
      <c r="H9" s="186">
        <v>67000</v>
      </c>
      <c r="I9" s="186">
        <v>66288</v>
      </c>
      <c r="J9" s="186">
        <v>65720</v>
      </c>
      <c r="K9" s="186">
        <v>70000</v>
      </c>
      <c r="L9" s="186">
        <v>68000</v>
      </c>
      <c r="M9" s="186">
        <v>65300</v>
      </c>
      <c r="N9" s="187">
        <f>MEDIAN(C9:M9)</f>
        <v>66288</v>
      </c>
    </row>
    <row r="10" spans="1:14" ht="14.25" customHeight="1" x14ac:dyDescent="0.25">
      <c r="A10" s="185">
        <v>2010</v>
      </c>
      <c r="B10" s="186">
        <v>65000</v>
      </c>
      <c r="C10" s="186">
        <v>63250</v>
      </c>
      <c r="D10" s="186">
        <v>65000</v>
      </c>
      <c r="E10" s="186">
        <v>67400</v>
      </c>
      <c r="F10" s="186">
        <v>67250</v>
      </c>
      <c r="G10" s="186">
        <v>67950</v>
      </c>
      <c r="H10" s="186">
        <v>65000</v>
      </c>
      <c r="I10" s="186">
        <v>65000</v>
      </c>
      <c r="J10" s="186">
        <v>61000</v>
      </c>
      <c r="K10" s="186">
        <v>60000</v>
      </c>
      <c r="L10" s="186">
        <v>62000</v>
      </c>
      <c r="M10" s="193">
        <v>59000</v>
      </c>
      <c r="N10" s="189">
        <f>MEDIAN(B10:M10)</f>
        <v>65000</v>
      </c>
    </row>
    <row r="11" spans="1:14" ht="14.25" customHeight="1" x14ac:dyDescent="0.25">
      <c r="A11" s="185">
        <v>2011</v>
      </c>
      <c r="B11" s="186">
        <v>60375</v>
      </c>
      <c r="C11" s="186">
        <v>58500</v>
      </c>
      <c r="D11" s="186">
        <v>58900</v>
      </c>
      <c r="E11" s="186">
        <v>57000</v>
      </c>
      <c r="F11" s="186">
        <v>60000</v>
      </c>
      <c r="G11" s="186">
        <v>57000</v>
      </c>
      <c r="H11" s="186">
        <v>55000</v>
      </c>
      <c r="I11" s="186">
        <v>53500</v>
      </c>
      <c r="J11" s="186">
        <v>54500</v>
      </c>
      <c r="K11" s="186">
        <v>56000</v>
      </c>
      <c r="L11" s="186">
        <v>55000</v>
      </c>
      <c r="M11" s="193">
        <v>55000</v>
      </c>
      <c r="N11" s="189">
        <f>MEDIAN(B11:M11)</f>
        <v>56500</v>
      </c>
    </row>
    <row r="12" spans="1:14" ht="14.25" customHeight="1" x14ac:dyDescent="0.25">
      <c r="A12" s="185">
        <v>2012</v>
      </c>
      <c r="B12" s="186">
        <v>52000</v>
      </c>
      <c r="C12" s="186">
        <v>57000</v>
      </c>
      <c r="D12" s="186">
        <v>58000</v>
      </c>
      <c r="E12" s="186">
        <v>57000</v>
      </c>
      <c r="F12" s="186">
        <v>59000</v>
      </c>
      <c r="G12" s="186">
        <v>63400</v>
      </c>
      <c r="H12" s="186">
        <v>64000</v>
      </c>
      <c r="I12" s="186">
        <v>65000</v>
      </c>
      <c r="J12" s="186">
        <v>67000</v>
      </c>
      <c r="K12" s="186">
        <v>68000</v>
      </c>
      <c r="L12" s="186">
        <v>69000</v>
      </c>
      <c r="M12" s="193">
        <v>71000</v>
      </c>
      <c r="N12" s="189">
        <f>MEDIAN(B12:M12)</f>
        <v>63700</v>
      </c>
    </row>
    <row r="13" spans="1:14" ht="14.25" customHeight="1" thickBot="1" x14ac:dyDescent="0.3">
      <c r="A13" s="185">
        <v>2013</v>
      </c>
      <c r="B13" s="186">
        <v>70000</v>
      </c>
      <c r="C13" s="186">
        <v>76000</v>
      </c>
      <c r="D13" s="186">
        <v>75000</v>
      </c>
      <c r="E13" s="186">
        <v>79000</v>
      </c>
      <c r="F13" s="186"/>
      <c r="G13" s="186"/>
      <c r="H13" s="186"/>
      <c r="I13" s="186"/>
      <c r="J13" s="186"/>
      <c r="K13" s="186"/>
      <c r="L13" s="186"/>
      <c r="M13" s="193"/>
      <c r="N13" s="189">
        <f>MEDIAN(B13:M13)</f>
        <v>75500</v>
      </c>
    </row>
    <row r="14" spans="1:14" ht="16.5" thickBot="1" x14ac:dyDescent="0.3">
      <c r="A14" s="190"/>
      <c r="B14" s="194">
        <v>2009</v>
      </c>
      <c r="C14" s="195">
        <v>2010</v>
      </c>
      <c r="D14" s="195">
        <v>2011</v>
      </c>
      <c r="E14" s="195">
        <v>2012</v>
      </c>
      <c r="F14" s="195">
        <v>2013</v>
      </c>
      <c r="G14" s="192"/>
      <c r="H14" s="192"/>
      <c r="I14" s="192"/>
      <c r="J14" s="192"/>
      <c r="K14" s="192"/>
      <c r="L14" s="196"/>
      <c r="M14" s="196"/>
      <c r="N14" s="196"/>
    </row>
    <row r="15" spans="1:14" ht="15.75" x14ac:dyDescent="0.25">
      <c r="A15" s="185" t="s">
        <v>38</v>
      </c>
      <c r="B15" s="186">
        <v>140000</v>
      </c>
      <c r="C15" s="186">
        <f>SUM(M4)</f>
        <v>120000</v>
      </c>
      <c r="D15" s="186">
        <f>SUM(M5)</f>
        <v>149000</v>
      </c>
      <c r="E15" s="186">
        <f>SUM(N5)</f>
        <v>132392.5</v>
      </c>
      <c r="F15" s="186">
        <f>SUM(N6)</f>
        <v>155500</v>
      </c>
      <c r="G15" s="192"/>
      <c r="H15" s="192"/>
      <c r="I15" s="192"/>
      <c r="J15" s="192"/>
      <c r="K15" s="192"/>
      <c r="L15" s="196"/>
      <c r="M15" s="196"/>
      <c r="N15" s="196"/>
    </row>
    <row r="16" spans="1:14" ht="15.75" x14ac:dyDescent="0.25">
      <c r="A16" s="185" t="s">
        <v>40</v>
      </c>
      <c r="B16" s="186">
        <v>66644</v>
      </c>
      <c r="C16" s="186">
        <f>SUM(M11)</f>
        <v>55000</v>
      </c>
      <c r="D16" s="186">
        <f>SUM(M12)</f>
        <v>71000</v>
      </c>
      <c r="E16" s="186">
        <f>SUM(N12)</f>
        <v>63700</v>
      </c>
      <c r="F16" s="186">
        <f>SUM(N13)</f>
        <v>75500</v>
      </c>
      <c r="G16" s="192"/>
      <c r="H16" s="192"/>
      <c r="I16" s="192"/>
      <c r="J16" s="192"/>
      <c r="K16" s="192"/>
      <c r="L16" s="196"/>
      <c r="M16" s="196"/>
      <c r="N16" s="196"/>
    </row>
    <row r="17" spans="1:12" x14ac:dyDescent="0.2">
      <c r="A17" s="154"/>
      <c r="B17" s="159"/>
      <c r="C17" s="159"/>
      <c r="D17" s="159"/>
      <c r="E17" s="159"/>
      <c r="F17" s="159"/>
      <c r="G17" s="159"/>
      <c r="H17" s="157"/>
      <c r="I17" s="157"/>
      <c r="J17" s="157"/>
      <c r="K17" s="157"/>
      <c r="L17" s="157"/>
    </row>
    <row r="18" spans="1:12" x14ac:dyDescent="0.2">
      <c r="A18" s="154"/>
      <c r="B18" s="155"/>
      <c r="C18" s="159"/>
      <c r="D18" s="159"/>
      <c r="E18" s="159"/>
      <c r="F18" s="159"/>
      <c r="G18" s="157"/>
      <c r="H18" s="157"/>
      <c r="I18" s="157"/>
      <c r="J18" s="157"/>
      <c r="K18" s="157"/>
      <c r="L18" s="157"/>
    </row>
  </sheetData>
  <phoneticPr fontId="0" type="noConversion"/>
  <pageMargins left="0.27" right="0.16" top="0.61" bottom="1" header="0.5" footer="0.5"/>
  <pageSetup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I8"/>
  <sheetViews>
    <sheetView workbookViewId="0">
      <selection activeCell="U45" activeCellId="1" sqref="O26 U45:V45"/>
    </sheetView>
  </sheetViews>
  <sheetFormatPr defaultColWidth="9.28515625" defaultRowHeight="12.75" x14ac:dyDescent="0.2"/>
  <cols>
    <col min="1" max="1" width="6.42578125" style="1" customWidth="1"/>
    <col min="2" max="3" width="9.7109375" style="2" customWidth="1"/>
    <col min="4" max="4" width="6.28515625" style="1" customWidth="1"/>
    <col min="5" max="16384" width="9.28515625" style="1"/>
  </cols>
  <sheetData>
    <row r="1" spans="1:9" x14ac:dyDescent="0.2">
      <c r="B1" s="203" t="s">
        <v>41</v>
      </c>
      <c r="C1" s="204"/>
    </row>
    <row r="2" spans="1:9" x14ac:dyDescent="0.2">
      <c r="A2" s="7"/>
      <c r="B2" s="72" t="s">
        <v>2</v>
      </c>
      <c r="C2" s="73" t="s">
        <v>42</v>
      </c>
      <c r="D2" s="74"/>
      <c r="E2" s="74"/>
      <c r="F2" s="7"/>
      <c r="G2" s="7"/>
      <c r="H2" s="7"/>
      <c r="I2" s="7"/>
    </row>
    <row r="3" spans="1:9" x14ac:dyDescent="0.2">
      <c r="A3" s="7">
        <v>2009</v>
      </c>
      <c r="B3" s="75">
        <f>SUM('Rental Listed'!$N$2)</f>
        <v>22471</v>
      </c>
      <c r="C3" s="76">
        <f>SUM('Rental Leased'!N2)</f>
        <v>21756</v>
      </c>
      <c r="D3" s="77">
        <f>SUM(C3/B3)</f>
        <v>0.96818121133905921</v>
      </c>
      <c r="F3" s="7"/>
      <c r="G3" s="77"/>
    </row>
    <row r="4" spans="1:9" x14ac:dyDescent="0.2">
      <c r="A4" s="7">
        <v>2010</v>
      </c>
      <c r="B4" s="152">
        <f>SUM('Rental Listed'!$N$3)</f>
        <v>20828</v>
      </c>
      <c r="C4" s="151">
        <f>SUM('Rental Leased'!N3)</f>
        <v>25100</v>
      </c>
      <c r="D4" s="77">
        <f>SUM(C4/B4)</f>
        <v>1.2051085077779911</v>
      </c>
      <c r="F4" s="7"/>
      <c r="G4" s="77"/>
    </row>
    <row r="5" spans="1:9" x14ac:dyDescent="0.2">
      <c r="A5" s="7">
        <v>2011</v>
      </c>
      <c r="B5" s="152">
        <f>SUM('Rental Listed'!$N$4)</f>
        <v>25632</v>
      </c>
      <c r="C5" s="151">
        <f>SUM('Rental Leased'!N4)</f>
        <v>28272</v>
      </c>
      <c r="D5" s="149">
        <f>SUM(C5/B5)</f>
        <v>1.1029962546816479</v>
      </c>
      <c r="F5" s="7"/>
      <c r="G5" s="77"/>
    </row>
    <row r="6" spans="1:9" x14ac:dyDescent="0.2">
      <c r="A6" s="7">
        <v>2012</v>
      </c>
      <c r="B6" s="152">
        <f>SUM('Rental Listed'!$N$5)</f>
        <v>27774</v>
      </c>
      <c r="C6" s="151">
        <f>SUM('Rental Leased'!N5)</f>
        <v>33653</v>
      </c>
      <c r="D6" s="149">
        <f>SUM(C6/B6)</f>
        <v>1.2116727874990998</v>
      </c>
      <c r="F6" s="7"/>
      <c r="G6" s="77"/>
    </row>
    <row r="7" spans="1:9" x14ac:dyDescent="0.2">
      <c r="A7" s="7">
        <v>2013</v>
      </c>
      <c r="B7" s="152">
        <f>SUM('Rental Listed'!$N$6)</f>
        <v>8977</v>
      </c>
      <c r="C7" s="151">
        <f>SUM('Rental Leased'!N6)</f>
        <v>12117</v>
      </c>
      <c r="D7" s="149">
        <f>SUM(C7/B7)</f>
        <v>1.3497827782109837</v>
      </c>
      <c r="F7" s="7"/>
      <c r="G7" s="77"/>
    </row>
    <row r="8" spans="1:9" x14ac:dyDescent="0.2">
      <c r="F8" s="7"/>
      <c r="G8" s="77"/>
    </row>
  </sheetData>
  <mergeCells count="1">
    <mergeCell ref="B1:C1"/>
  </mergeCells>
  <phoneticPr fontId="0" type="noConversion"/>
  <printOptions horizontalCentered="1"/>
  <pageMargins left="0.75" right="0.75" top="1" bottom="1" header="0.5" footer="0.5"/>
  <pageSetup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N6"/>
  <sheetViews>
    <sheetView workbookViewId="0">
      <selection activeCell="E6" sqref="E6"/>
    </sheetView>
  </sheetViews>
  <sheetFormatPr defaultColWidth="9.28515625" defaultRowHeight="15.75" x14ac:dyDescent="0.25"/>
  <cols>
    <col min="1" max="1" width="6.42578125" style="29" customWidth="1"/>
    <col min="2" max="13" width="7.7109375" style="29" customWidth="1"/>
    <col min="14" max="14" width="9.28515625" style="29"/>
    <col min="15" max="16384" width="9.28515625" style="28"/>
  </cols>
  <sheetData>
    <row r="1" spans="1:14" x14ac:dyDescent="0.25">
      <c r="B1" s="79" t="s">
        <v>4</v>
      </c>
      <c r="C1" s="80" t="s">
        <v>5</v>
      </c>
      <c r="D1" s="80" t="s">
        <v>6</v>
      </c>
      <c r="E1" s="80" t="s">
        <v>7</v>
      </c>
      <c r="F1" s="80" t="s">
        <v>8</v>
      </c>
      <c r="G1" s="80" t="s">
        <v>9</v>
      </c>
      <c r="H1" s="80" t="s">
        <v>10</v>
      </c>
      <c r="I1" s="80" t="s">
        <v>11</v>
      </c>
      <c r="J1" s="80" t="s">
        <v>12</v>
      </c>
      <c r="K1" s="80" t="s">
        <v>13</v>
      </c>
      <c r="L1" s="80" t="s">
        <v>14</v>
      </c>
      <c r="M1" s="80" t="s">
        <v>15</v>
      </c>
      <c r="N1" s="80" t="s">
        <v>16</v>
      </c>
    </row>
    <row r="2" spans="1:14" x14ac:dyDescent="0.25">
      <c r="A2" s="78">
        <v>2009</v>
      </c>
      <c r="B2" s="81">
        <v>1948</v>
      </c>
      <c r="C2" s="82">
        <v>1581</v>
      </c>
      <c r="D2" s="82">
        <v>1921</v>
      </c>
      <c r="E2" s="82">
        <v>1761</v>
      </c>
      <c r="F2" s="82">
        <v>1692</v>
      </c>
      <c r="G2" s="82">
        <v>1992</v>
      </c>
      <c r="H2" s="82">
        <v>2021</v>
      </c>
      <c r="I2" s="82">
        <v>2001</v>
      </c>
      <c r="J2" s="82">
        <v>1928</v>
      </c>
      <c r="K2" s="82">
        <v>1989</v>
      </c>
      <c r="L2" s="82">
        <v>1853</v>
      </c>
      <c r="M2" s="82">
        <v>1784</v>
      </c>
      <c r="N2" s="83">
        <f>SUM(B2:M2)</f>
        <v>22471</v>
      </c>
    </row>
    <row r="3" spans="1:14" x14ac:dyDescent="0.25">
      <c r="A3" s="78">
        <v>2010</v>
      </c>
      <c r="B3" s="139">
        <v>1793</v>
      </c>
      <c r="C3" s="139">
        <v>1537</v>
      </c>
      <c r="D3" s="139">
        <v>1782</v>
      </c>
      <c r="E3" s="139">
        <v>1490</v>
      </c>
      <c r="F3" s="139">
        <v>1671</v>
      </c>
      <c r="G3" s="139">
        <v>1916</v>
      </c>
      <c r="H3" s="139">
        <v>1990</v>
      </c>
      <c r="I3" s="139">
        <v>1743</v>
      </c>
      <c r="J3" s="139">
        <v>1909</v>
      </c>
      <c r="K3" s="139">
        <v>1959</v>
      </c>
      <c r="L3" s="139">
        <v>1263</v>
      </c>
      <c r="M3" s="139">
        <v>1775</v>
      </c>
      <c r="N3" s="140">
        <f>SUM(B3:M3)</f>
        <v>20828</v>
      </c>
    </row>
    <row r="4" spans="1:14" x14ac:dyDescent="0.25">
      <c r="A4" s="78">
        <v>2011</v>
      </c>
      <c r="B4" s="139">
        <v>1900</v>
      </c>
      <c r="C4" s="139">
        <v>1725</v>
      </c>
      <c r="D4" s="139">
        <v>1631</v>
      </c>
      <c r="E4" s="139">
        <v>1892</v>
      </c>
      <c r="F4" s="139">
        <v>2022</v>
      </c>
      <c r="G4" s="139">
        <v>2247</v>
      </c>
      <c r="H4" s="139">
        <v>1922</v>
      </c>
      <c r="I4" s="139">
        <v>2678</v>
      </c>
      <c r="J4" s="139">
        <v>2521</v>
      </c>
      <c r="K4" s="139">
        <v>2653</v>
      </c>
      <c r="L4" s="139">
        <v>2173</v>
      </c>
      <c r="M4" s="139">
        <v>2268</v>
      </c>
      <c r="N4" s="140">
        <f>SUM(B4:M4)</f>
        <v>25632</v>
      </c>
    </row>
    <row r="5" spans="1:14" x14ac:dyDescent="0.25">
      <c r="A5" s="78">
        <v>2012</v>
      </c>
      <c r="B5" s="139">
        <v>2230</v>
      </c>
      <c r="C5" s="139">
        <v>1984</v>
      </c>
      <c r="D5" s="139">
        <v>2196</v>
      </c>
      <c r="E5" s="139">
        <v>2149</v>
      </c>
      <c r="F5" s="139">
        <v>2222</v>
      </c>
      <c r="G5" s="139">
        <v>2445</v>
      </c>
      <c r="H5" s="139">
        <v>2351</v>
      </c>
      <c r="I5" s="139">
        <v>2559</v>
      </c>
      <c r="J5" s="139">
        <v>2422</v>
      </c>
      <c r="K5" s="139">
        <v>2582</v>
      </c>
      <c r="L5" s="139">
        <v>2287</v>
      </c>
      <c r="M5" s="139">
        <v>2347</v>
      </c>
      <c r="N5" s="140">
        <f>SUM(B5:M5)</f>
        <v>27774</v>
      </c>
    </row>
    <row r="6" spans="1:14" x14ac:dyDescent="0.25">
      <c r="A6" s="78">
        <v>2013</v>
      </c>
      <c r="B6" s="139">
        <v>2371</v>
      </c>
      <c r="C6" s="139">
        <v>2140</v>
      </c>
      <c r="D6" s="139">
        <v>2135</v>
      </c>
      <c r="E6" s="139">
        <v>2331</v>
      </c>
      <c r="F6" s="139"/>
      <c r="G6" s="139"/>
      <c r="H6" s="139"/>
      <c r="I6" s="139"/>
      <c r="J6" s="139"/>
      <c r="K6" s="139"/>
      <c r="L6" s="139"/>
      <c r="M6" s="139"/>
      <c r="N6" s="140">
        <f>SUM(B6:M6)</f>
        <v>8977</v>
      </c>
    </row>
  </sheetData>
  <phoneticPr fontId="0" type="noConversion"/>
  <printOptions horizontalCentered="1"/>
  <pageMargins left="0.34" right="0.75" top="0.44" bottom="0.65" header="0.17" footer="0.5"/>
  <pageSetup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N7"/>
  <sheetViews>
    <sheetView workbookViewId="0">
      <selection activeCell="E6" sqref="E6"/>
    </sheetView>
  </sheetViews>
  <sheetFormatPr defaultColWidth="9.28515625" defaultRowHeight="15.75" x14ac:dyDescent="0.25"/>
  <cols>
    <col min="1" max="1" width="6.42578125" style="28" customWidth="1"/>
    <col min="2" max="13" width="7.7109375" style="29" customWidth="1"/>
    <col min="14" max="14" width="9.28515625" style="29"/>
    <col min="15" max="16384" width="9.28515625" style="28"/>
  </cols>
  <sheetData>
    <row r="1" spans="1:14" x14ac:dyDescent="0.25">
      <c r="B1" s="79" t="s">
        <v>4</v>
      </c>
      <c r="C1" s="80" t="s">
        <v>5</v>
      </c>
      <c r="D1" s="80" t="s">
        <v>6</v>
      </c>
      <c r="E1" s="80" t="s">
        <v>7</v>
      </c>
      <c r="F1" s="80" t="s">
        <v>8</v>
      </c>
      <c r="G1" s="80" t="s">
        <v>9</v>
      </c>
      <c r="H1" s="80" t="s">
        <v>10</v>
      </c>
      <c r="I1" s="80" t="s">
        <v>11</v>
      </c>
      <c r="J1" s="80" t="s">
        <v>12</v>
      </c>
      <c r="K1" s="80" t="s">
        <v>13</v>
      </c>
      <c r="L1" s="80" t="s">
        <v>14</v>
      </c>
      <c r="M1" s="80" t="s">
        <v>15</v>
      </c>
      <c r="N1" s="80" t="s">
        <v>16</v>
      </c>
    </row>
    <row r="2" spans="1:14" x14ac:dyDescent="0.25">
      <c r="A2" s="84">
        <v>2009</v>
      </c>
      <c r="B2" s="141">
        <v>1651</v>
      </c>
      <c r="C2" s="142">
        <v>1702</v>
      </c>
      <c r="D2" s="142">
        <v>1825</v>
      </c>
      <c r="E2" s="142">
        <v>1677</v>
      </c>
      <c r="F2" s="142">
        <v>1760</v>
      </c>
      <c r="G2" s="142">
        <v>1833</v>
      </c>
      <c r="H2" s="143">
        <v>2029</v>
      </c>
      <c r="I2" s="143">
        <v>2011</v>
      </c>
      <c r="J2" s="143">
        <v>1849</v>
      </c>
      <c r="K2" s="143">
        <v>2015</v>
      </c>
      <c r="L2" s="143">
        <v>1691</v>
      </c>
      <c r="M2" s="143">
        <v>1713</v>
      </c>
      <c r="N2" s="83">
        <f>SUM(B2:M2)</f>
        <v>21756</v>
      </c>
    </row>
    <row r="3" spans="1:14" x14ac:dyDescent="0.25">
      <c r="A3" s="146">
        <v>2010</v>
      </c>
      <c r="B3" s="139">
        <v>1784</v>
      </c>
      <c r="C3" s="139">
        <v>2102</v>
      </c>
      <c r="D3" s="139">
        <v>2269</v>
      </c>
      <c r="E3" s="139">
        <v>2210</v>
      </c>
      <c r="F3" s="139">
        <v>2049</v>
      </c>
      <c r="G3" s="139">
        <v>2214</v>
      </c>
      <c r="H3" s="145">
        <v>2106</v>
      </c>
      <c r="I3" s="145">
        <v>2300</v>
      </c>
      <c r="J3" s="145">
        <v>2171</v>
      </c>
      <c r="K3" s="145">
        <v>2119</v>
      </c>
      <c r="L3" s="145">
        <v>1887</v>
      </c>
      <c r="M3" s="145">
        <v>1889</v>
      </c>
      <c r="N3" s="144">
        <f>SUM(B3:M3)</f>
        <v>25100</v>
      </c>
    </row>
    <row r="4" spans="1:14" x14ac:dyDescent="0.25">
      <c r="A4" s="146">
        <v>2011</v>
      </c>
      <c r="B4" s="139">
        <v>2002</v>
      </c>
      <c r="C4" s="139">
        <v>2253</v>
      </c>
      <c r="D4" s="139">
        <v>2330</v>
      </c>
      <c r="E4" s="139">
        <v>2342</v>
      </c>
      <c r="F4" s="139">
        <v>2376</v>
      </c>
      <c r="G4" s="139">
        <v>2485</v>
      </c>
      <c r="H4" s="145">
        <v>2396</v>
      </c>
      <c r="I4" s="145">
        <v>2750</v>
      </c>
      <c r="J4" s="145">
        <v>2535</v>
      </c>
      <c r="K4" s="145">
        <v>2399</v>
      </c>
      <c r="L4" s="145">
        <v>2290</v>
      </c>
      <c r="M4" s="145">
        <v>2114</v>
      </c>
      <c r="N4" s="140">
        <f>SUM(B4:M4)</f>
        <v>28272</v>
      </c>
    </row>
    <row r="5" spans="1:14" x14ac:dyDescent="0.25">
      <c r="A5" s="146">
        <v>2012</v>
      </c>
      <c r="B5" s="139">
        <v>2471</v>
      </c>
      <c r="C5" s="139">
        <v>2835</v>
      </c>
      <c r="D5" s="139">
        <v>3031</v>
      </c>
      <c r="E5" s="139">
        <v>2590</v>
      </c>
      <c r="F5" s="139">
        <v>2880</v>
      </c>
      <c r="G5" s="139">
        <v>3007</v>
      </c>
      <c r="H5" s="145">
        <v>2912</v>
      </c>
      <c r="I5" s="145">
        <v>3409</v>
      </c>
      <c r="J5" s="145">
        <v>2626</v>
      </c>
      <c r="K5" s="145">
        <v>2913</v>
      </c>
      <c r="L5" s="145">
        <v>2690</v>
      </c>
      <c r="M5" s="145">
        <v>2289</v>
      </c>
      <c r="N5" s="140">
        <f>SUM(B5:M5)</f>
        <v>33653</v>
      </c>
    </row>
    <row r="6" spans="1:14" x14ac:dyDescent="0.25">
      <c r="A6" s="146">
        <v>2013</v>
      </c>
      <c r="B6" s="139">
        <v>2608</v>
      </c>
      <c r="C6" s="139">
        <v>3141</v>
      </c>
      <c r="D6" s="139">
        <v>3237</v>
      </c>
      <c r="E6" s="139">
        <v>3131</v>
      </c>
      <c r="F6" s="139"/>
      <c r="G6" s="139"/>
      <c r="H6" s="145"/>
      <c r="I6" s="145"/>
      <c r="J6" s="145"/>
      <c r="K6" s="145"/>
      <c r="L6" s="145"/>
      <c r="M6" s="145"/>
      <c r="N6" s="140">
        <f>SUM(B6:M6)</f>
        <v>12117</v>
      </c>
    </row>
    <row r="7" spans="1:14" x14ac:dyDescent="0.25">
      <c r="A7" s="84"/>
    </row>
  </sheetData>
  <phoneticPr fontId="0" type="noConversion"/>
  <printOptions horizontalCentered="1"/>
  <pageMargins left="0.75" right="0.75" top="0.59" bottom="0.73" header="0.17" footer="0.5"/>
  <pageSetup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N48"/>
  <sheetViews>
    <sheetView workbookViewId="0">
      <selection activeCell="F6" sqref="F6"/>
    </sheetView>
  </sheetViews>
  <sheetFormatPr defaultColWidth="9.28515625" defaultRowHeight="15.75" x14ac:dyDescent="0.25"/>
  <cols>
    <col min="1" max="1" width="6.42578125" style="85" customWidth="1"/>
    <col min="2" max="13" width="9.7109375" style="29" customWidth="1"/>
    <col min="14" max="14" width="13.7109375" style="29" customWidth="1"/>
    <col min="15" max="16384" width="9.28515625" style="28"/>
  </cols>
  <sheetData>
    <row r="1" spans="1:14" ht="13.5" customHeight="1" x14ac:dyDescent="0.25">
      <c r="A1" s="86"/>
      <c r="B1" s="87" t="s">
        <v>4</v>
      </c>
      <c r="C1" s="87" t="s">
        <v>5</v>
      </c>
      <c r="D1" s="87" t="s">
        <v>6</v>
      </c>
      <c r="E1" s="87" t="s">
        <v>7</v>
      </c>
      <c r="F1" s="87" t="s">
        <v>8</v>
      </c>
      <c r="G1" s="87" t="s">
        <v>9</v>
      </c>
      <c r="H1" s="87" t="s">
        <v>10</v>
      </c>
      <c r="I1" s="87" t="s">
        <v>11</v>
      </c>
      <c r="J1" s="87" t="s">
        <v>12</v>
      </c>
      <c r="K1" s="87" t="s">
        <v>13</v>
      </c>
      <c r="L1" s="87" t="s">
        <v>14</v>
      </c>
      <c r="M1" s="88" t="s">
        <v>15</v>
      </c>
      <c r="N1" s="89" t="s">
        <v>36</v>
      </c>
    </row>
    <row r="2" spans="1:14" x14ac:dyDescent="0.25">
      <c r="A2" s="71">
        <v>2009</v>
      </c>
      <c r="B2" s="91">
        <v>2083</v>
      </c>
      <c r="C2" s="91">
        <v>1419</v>
      </c>
      <c r="D2" s="91">
        <v>1365</v>
      </c>
      <c r="E2" s="91">
        <v>1461</v>
      </c>
      <c r="F2" s="91">
        <v>1348</v>
      </c>
      <c r="G2" s="91">
        <v>1299</v>
      </c>
      <c r="H2" s="91">
        <v>1405</v>
      </c>
      <c r="I2" s="91">
        <v>1255</v>
      </c>
      <c r="J2" s="91">
        <v>1477</v>
      </c>
      <c r="K2" s="91">
        <v>1264</v>
      </c>
      <c r="L2" s="91">
        <v>1261</v>
      </c>
      <c r="M2" s="91">
        <v>1313</v>
      </c>
      <c r="N2" s="92">
        <f>SUM(B2:M2)/12</f>
        <v>1412.5</v>
      </c>
    </row>
    <row r="3" spans="1:14" x14ac:dyDescent="0.25">
      <c r="A3" s="71">
        <v>2010</v>
      </c>
      <c r="B3" s="91">
        <v>1582</v>
      </c>
      <c r="C3" s="91">
        <v>1731</v>
      </c>
      <c r="D3" s="91">
        <v>1193</v>
      </c>
      <c r="E3" s="91">
        <v>1413</v>
      </c>
      <c r="F3" s="91">
        <v>1254</v>
      </c>
      <c r="G3" s="91">
        <v>1410</v>
      </c>
      <c r="H3" s="91">
        <v>1425</v>
      </c>
      <c r="I3" s="91">
        <v>1459</v>
      </c>
      <c r="J3" s="91">
        <v>1484</v>
      </c>
      <c r="K3" s="91">
        <v>1308</v>
      </c>
      <c r="L3" s="91">
        <v>1184</v>
      </c>
      <c r="M3" s="91">
        <v>1563</v>
      </c>
      <c r="N3" s="92">
        <f>SUM(B3:J3)/12</f>
        <v>1079.25</v>
      </c>
    </row>
    <row r="4" spans="1:14" x14ac:dyDescent="0.25">
      <c r="A4" s="71">
        <v>2011</v>
      </c>
      <c r="B4" s="91">
        <v>1449</v>
      </c>
      <c r="C4" s="91">
        <v>1501</v>
      </c>
      <c r="D4" s="91">
        <v>1497</v>
      </c>
      <c r="E4" s="91">
        <v>1207</v>
      </c>
      <c r="F4" s="91">
        <v>1257</v>
      </c>
      <c r="G4" s="91">
        <v>1765</v>
      </c>
      <c r="H4" s="91">
        <v>1434</v>
      </c>
      <c r="I4" s="91">
        <v>1422</v>
      </c>
      <c r="J4" s="91">
        <v>1279</v>
      </c>
      <c r="K4" s="91">
        <v>1355</v>
      </c>
      <c r="L4" s="91">
        <v>1328</v>
      </c>
      <c r="M4" s="91">
        <v>1307</v>
      </c>
      <c r="N4" s="147">
        <f>SUM(B4:M4)/12</f>
        <v>1400.0833333333333</v>
      </c>
    </row>
    <row r="5" spans="1:14" x14ac:dyDescent="0.25">
      <c r="A5" s="71">
        <v>2012</v>
      </c>
      <c r="B5" s="91">
        <v>1447</v>
      </c>
      <c r="C5" s="91">
        <v>1347</v>
      </c>
      <c r="D5" s="91">
        <v>1621</v>
      </c>
      <c r="E5" s="91">
        <v>1299</v>
      </c>
      <c r="F5" s="91">
        <v>1235</v>
      </c>
      <c r="G5" s="91">
        <v>1222</v>
      </c>
      <c r="H5" s="91">
        <v>1491</v>
      </c>
      <c r="I5" s="91">
        <v>1323</v>
      </c>
      <c r="J5" s="91">
        <v>1308</v>
      </c>
      <c r="K5" s="91">
        <v>1821</v>
      </c>
      <c r="L5" s="91">
        <v>1240</v>
      </c>
      <c r="M5" s="91">
        <v>1535</v>
      </c>
      <c r="N5" s="176">
        <f>SUM(B5:M5)/12</f>
        <v>1407.4166666666667</v>
      </c>
    </row>
    <row r="6" spans="1:14" x14ac:dyDescent="0.25">
      <c r="A6" s="71">
        <v>2013</v>
      </c>
      <c r="B6" s="91">
        <v>1462</v>
      </c>
      <c r="C6" s="91">
        <v>1274</v>
      </c>
      <c r="D6" s="91">
        <v>1336</v>
      </c>
      <c r="E6" s="91">
        <v>1281</v>
      </c>
      <c r="F6" s="91"/>
      <c r="G6" s="91"/>
      <c r="H6" s="91"/>
      <c r="I6" s="91"/>
      <c r="J6" s="91"/>
      <c r="K6" s="91"/>
      <c r="L6" s="91"/>
      <c r="M6" s="91"/>
      <c r="N6" s="176">
        <f>SUM(B6:M6)/4</f>
        <v>1338.25</v>
      </c>
    </row>
    <row r="7" spans="1:14" ht="3" customHeight="1" x14ac:dyDescent="0.25">
      <c r="A7" s="93"/>
      <c r="B7" s="90"/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</row>
    <row r="8" spans="1:14" ht="13.5" customHeight="1" x14ac:dyDescent="0.25">
      <c r="A8" s="94"/>
      <c r="B8" s="87" t="s">
        <v>4</v>
      </c>
      <c r="C8" s="87" t="s">
        <v>5</v>
      </c>
      <c r="D8" s="87" t="s">
        <v>6</v>
      </c>
      <c r="E8" s="87" t="s">
        <v>7</v>
      </c>
      <c r="F8" s="87" t="s">
        <v>8</v>
      </c>
      <c r="G8" s="87" t="s">
        <v>9</v>
      </c>
      <c r="H8" s="87" t="s">
        <v>10</v>
      </c>
      <c r="I8" s="87" t="s">
        <v>11</v>
      </c>
      <c r="J8" s="87" t="s">
        <v>12</v>
      </c>
      <c r="K8" s="87" t="s">
        <v>13</v>
      </c>
      <c r="L8" s="87" t="s">
        <v>14</v>
      </c>
      <c r="M8" s="88" t="s">
        <v>15</v>
      </c>
      <c r="N8" s="89" t="s">
        <v>43</v>
      </c>
    </row>
    <row r="9" spans="1:14" x14ac:dyDescent="0.25">
      <c r="A9" s="71">
        <v>2009</v>
      </c>
      <c r="B9" s="95">
        <v>1200</v>
      </c>
      <c r="C9" s="95">
        <v>1200</v>
      </c>
      <c r="D9" s="95">
        <v>1200</v>
      </c>
      <c r="E9" s="95">
        <v>1200</v>
      </c>
      <c r="F9" s="95">
        <v>1200</v>
      </c>
      <c r="G9" s="96">
        <v>1195</v>
      </c>
      <c r="H9" s="95">
        <v>1195</v>
      </c>
      <c r="I9" s="95">
        <v>1150</v>
      </c>
      <c r="J9" s="95">
        <v>1150</v>
      </c>
      <c r="K9" s="95">
        <v>1125</v>
      </c>
      <c r="L9" s="95">
        <v>1145</v>
      </c>
      <c r="M9" s="95">
        <v>1100</v>
      </c>
      <c r="N9" s="92">
        <f>MEDIAN(B9:M9)</f>
        <v>1195</v>
      </c>
    </row>
    <row r="10" spans="1:14" x14ac:dyDescent="0.25">
      <c r="A10" s="71">
        <v>2010</v>
      </c>
      <c r="B10" s="95">
        <v>1100</v>
      </c>
      <c r="C10" s="95">
        <v>1100</v>
      </c>
      <c r="D10" s="95">
        <v>1100</v>
      </c>
      <c r="E10" s="95">
        <v>1100</v>
      </c>
      <c r="F10" s="95">
        <v>1150</v>
      </c>
      <c r="G10" s="96">
        <v>1100</v>
      </c>
      <c r="H10" s="95">
        <v>1100</v>
      </c>
      <c r="I10" s="95">
        <v>1150</v>
      </c>
      <c r="J10" s="95">
        <v>1100</v>
      </c>
      <c r="K10" s="95">
        <v>1150</v>
      </c>
      <c r="L10" s="95">
        <v>1100</v>
      </c>
      <c r="M10" s="95">
        <v>1100</v>
      </c>
      <c r="N10" s="92">
        <f>SUM(B10:M10)/12</f>
        <v>1112.5</v>
      </c>
    </row>
    <row r="11" spans="1:14" x14ac:dyDescent="0.25">
      <c r="A11" s="71">
        <v>2011</v>
      </c>
      <c r="B11" s="95">
        <v>1100</v>
      </c>
      <c r="C11" s="95">
        <v>1100</v>
      </c>
      <c r="D11" s="95">
        <v>1100</v>
      </c>
      <c r="E11" s="95">
        <v>1100</v>
      </c>
      <c r="F11" s="95">
        <v>1150</v>
      </c>
      <c r="G11" s="96">
        <v>1150</v>
      </c>
      <c r="H11" s="95">
        <v>1125</v>
      </c>
      <c r="I11" s="95">
        <v>1125</v>
      </c>
      <c r="J11" s="95">
        <v>1145</v>
      </c>
      <c r="K11" s="95">
        <v>1100</v>
      </c>
      <c r="L11" s="95">
        <v>1095</v>
      </c>
      <c r="M11" s="95">
        <v>1095</v>
      </c>
      <c r="N11" s="147">
        <f>SUM(B11:M11)/12</f>
        <v>1115.4166666666667</v>
      </c>
    </row>
    <row r="12" spans="1:14" x14ac:dyDescent="0.25">
      <c r="A12" s="71">
        <v>2012</v>
      </c>
      <c r="B12" s="95">
        <v>1095</v>
      </c>
      <c r="C12" s="95">
        <v>1080</v>
      </c>
      <c r="D12" s="95">
        <v>1095</v>
      </c>
      <c r="E12" s="95">
        <v>1095</v>
      </c>
      <c r="F12" s="95">
        <v>1100</v>
      </c>
      <c r="G12" s="96">
        <v>1100</v>
      </c>
      <c r="H12" s="95">
        <v>1100</v>
      </c>
      <c r="I12" s="95">
        <v>1095</v>
      </c>
      <c r="J12" s="95">
        <v>1095</v>
      </c>
      <c r="K12" s="95">
        <v>1100</v>
      </c>
      <c r="L12" s="95">
        <v>1100</v>
      </c>
      <c r="M12" s="95">
        <v>1075</v>
      </c>
      <c r="N12" s="147">
        <f>SUM(B12:M12)/12</f>
        <v>1094.1666666666667</v>
      </c>
    </row>
    <row r="13" spans="1:14" x14ac:dyDescent="0.25">
      <c r="A13" s="71">
        <v>2013</v>
      </c>
      <c r="B13" s="95">
        <v>1095</v>
      </c>
      <c r="C13" s="95">
        <v>1050</v>
      </c>
      <c r="D13" s="95">
        <v>1095</v>
      </c>
      <c r="E13" s="95">
        <v>1100</v>
      </c>
      <c r="F13" s="95"/>
      <c r="G13" s="96"/>
      <c r="H13" s="95"/>
      <c r="I13" s="95"/>
      <c r="J13" s="95"/>
      <c r="K13" s="95"/>
      <c r="L13" s="95"/>
      <c r="M13" s="95"/>
      <c r="N13" s="147">
        <f>MEDIAN(B13:M13)</f>
        <v>1095</v>
      </c>
    </row>
    <row r="14" spans="1:14" ht="3" customHeight="1" x14ac:dyDescent="0.25"/>
    <row r="15" spans="1:14" x14ac:dyDescent="0.25">
      <c r="A15" s="93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x14ac:dyDescent="0.25">
      <c r="A16" s="93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x14ac:dyDescent="0.25">
      <c r="A17" s="93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x14ac:dyDescent="0.25">
      <c r="A18" s="9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x14ac:dyDescent="0.25">
      <c r="A19" s="9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x14ac:dyDescent="0.25">
      <c r="A20" s="9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x14ac:dyDescent="0.25">
      <c r="A21" s="9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x14ac:dyDescent="0.25">
      <c r="A22" s="93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 x14ac:dyDescent="0.25">
      <c r="A23" s="9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 x14ac:dyDescent="0.25">
      <c r="A24" s="93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x14ac:dyDescent="0.25">
      <c r="A25" s="93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 x14ac:dyDescent="0.25">
      <c r="A26" s="93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x14ac:dyDescent="0.25">
      <c r="A27" s="93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 x14ac:dyDescent="0.25">
      <c r="A28" s="93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 x14ac:dyDescent="0.25">
      <c r="A29" s="93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 ht="3" customHeight="1" x14ac:dyDescent="0.25">
      <c r="A30" s="93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x14ac:dyDescent="0.25">
      <c r="A31" s="93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x14ac:dyDescent="0.25">
      <c r="A32" s="93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 x14ac:dyDescent="0.25">
      <c r="A33" s="93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 x14ac:dyDescent="0.25">
      <c r="A34" s="93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 x14ac:dyDescent="0.25">
      <c r="A35" s="93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 x14ac:dyDescent="0.25">
      <c r="A36" s="93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x14ac:dyDescent="0.25">
      <c r="A37" s="93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 x14ac:dyDescent="0.25">
      <c r="A38" s="93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1:14" x14ac:dyDescent="0.25">
      <c r="A39" s="93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4" x14ac:dyDescent="0.25">
      <c r="A40" s="93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x14ac:dyDescent="0.25">
      <c r="A41" s="93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 x14ac:dyDescent="0.25">
      <c r="A42" s="93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x14ac:dyDescent="0.25">
      <c r="A43" s="93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 x14ac:dyDescent="0.25">
      <c r="A44" s="93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 x14ac:dyDescent="0.25">
      <c r="A45" s="93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1:14" x14ac:dyDescent="0.25">
      <c r="A46" s="93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47" spans="1:14" x14ac:dyDescent="0.25">
      <c r="A47" s="93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 x14ac:dyDescent="0.25">
      <c r="A48" s="93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</sheetData>
  <phoneticPr fontId="0" type="noConversion"/>
  <printOptions horizontalCentered="1"/>
  <pageMargins left="0.19" right="0.16" top="0.18" bottom="0.17" header="0.17" footer="0.17"/>
  <pageSetup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D6"/>
  <sheetViews>
    <sheetView workbookViewId="0">
      <selection activeCell="U45" activeCellId="1" sqref="O26 U45:V45"/>
    </sheetView>
  </sheetViews>
  <sheetFormatPr defaultColWidth="9.28515625" defaultRowHeight="12.75" x14ac:dyDescent="0.2"/>
  <cols>
    <col min="1" max="3" width="9.28515625" style="97"/>
    <col min="4" max="4" width="9.7109375" style="97" customWidth="1"/>
    <col min="5" max="16384" width="9.28515625" style="97"/>
  </cols>
  <sheetData>
    <row r="1" spans="1:4" x14ac:dyDescent="0.2">
      <c r="A1" s="4"/>
      <c r="B1" s="199" t="s">
        <v>44</v>
      </c>
      <c r="C1" s="200"/>
      <c r="D1" s="6"/>
    </row>
    <row r="2" spans="1:4" x14ac:dyDescent="0.2">
      <c r="A2" s="5"/>
      <c r="B2" s="8" t="s">
        <v>2</v>
      </c>
      <c r="C2" s="9" t="s">
        <v>3</v>
      </c>
      <c r="D2" s="10"/>
    </row>
    <row r="3" spans="1:4" x14ac:dyDescent="0.2">
      <c r="A3" s="15">
        <v>2010</v>
      </c>
      <c r="B3" s="16">
        <f>+'Vert Listed'!N2</f>
        <v>553</v>
      </c>
      <c r="C3" s="17">
        <f>+'Vert Sold'!N2</f>
        <v>634</v>
      </c>
      <c r="D3" s="18">
        <f>SUM(C3/B3)</f>
        <v>1.1464737793851718</v>
      </c>
    </row>
    <row r="4" spans="1:4" x14ac:dyDescent="0.2">
      <c r="A4" s="15">
        <v>2011</v>
      </c>
      <c r="B4" s="178">
        <f>+'Vert Listed'!N3</f>
        <v>1174</v>
      </c>
      <c r="C4" s="179">
        <f>+'Vert Sold'!N3</f>
        <v>887</v>
      </c>
      <c r="D4" s="18">
        <f>SUM(C4/B4)</f>
        <v>0.75553662691652468</v>
      </c>
    </row>
    <row r="5" spans="1:4" x14ac:dyDescent="0.2">
      <c r="A5" s="180">
        <v>2012</v>
      </c>
      <c r="B5" s="180">
        <f>+'Vert Listed'!N4</f>
        <v>1346</v>
      </c>
      <c r="C5" s="180">
        <f>+'Vert Sold'!N4</f>
        <v>809</v>
      </c>
      <c r="D5" s="177">
        <f>SUM(C5/B5)</f>
        <v>0.60104011887072806</v>
      </c>
    </row>
    <row r="6" spans="1:4" x14ac:dyDescent="0.2">
      <c r="A6" s="97">
        <v>2013</v>
      </c>
      <c r="C6" s="97">
        <f>+'Vert Sold'!N5</f>
        <v>281</v>
      </c>
      <c r="D6" s="97" t="e">
        <f>SUM(C6/B6)</f>
        <v>#DIV/0!</v>
      </c>
    </row>
  </sheetData>
  <mergeCells count="1">
    <mergeCell ref="B1:C1"/>
  </mergeCells>
  <phoneticPr fontId="0" type="noConversion"/>
  <pageMargins left="0.75" right="0.75" top="1" bottom="1" header="0.5" footer="0.5"/>
  <pageSetup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N6"/>
  <sheetViews>
    <sheetView workbookViewId="0">
      <selection activeCell="E5" sqref="E5"/>
    </sheetView>
  </sheetViews>
  <sheetFormatPr defaultColWidth="9.28515625" defaultRowHeight="12.75" x14ac:dyDescent="0.2"/>
  <cols>
    <col min="1" max="1" width="6.7109375" style="97" customWidth="1"/>
    <col min="2" max="13" width="7.7109375" style="98" customWidth="1"/>
    <col min="14" max="14" width="9.7109375" style="97" customWidth="1"/>
    <col min="15" max="16384" width="9.28515625" style="97"/>
  </cols>
  <sheetData>
    <row r="1" spans="1:14" s="99" customFormat="1" ht="16.5" thickBot="1" x14ac:dyDescent="0.3">
      <c r="A1" s="100"/>
      <c r="B1" s="101" t="s">
        <v>4</v>
      </c>
      <c r="C1" s="102" t="s">
        <v>45</v>
      </c>
      <c r="D1" s="102" t="s">
        <v>6</v>
      </c>
      <c r="E1" s="102" t="s">
        <v>7</v>
      </c>
      <c r="F1" s="102" t="s">
        <v>8</v>
      </c>
      <c r="G1" s="102" t="s">
        <v>46</v>
      </c>
      <c r="H1" s="102" t="s">
        <v>10</v>
      </c>
      <c r="I1" s="102" t="s">
        <v>11</v>
      </c>
      <c r="J1" s="102" t="s">
        <v>47</v>
      </c>
      <c r="K1" s="102" t="s">
        <v>48</v>
      </c>
      <c r="L1" s="102" t="s">
        <v>14</v>
      </c>
      <c r="M1" s="102" t="s">
        <v>15</v>
      </c>
      <c r="N1" s="103" t="s">
        <v>16</v>
      </c>
    </row>
    <row r="2" spans="1:14" s="104" customFormat="1" ht="15.75" x14ac:dyDescent="0.25">
      <c r="A2" s="100">
        <v>2010</v>
      </c>
      <c r="B2" s="106"/>
      <c r="C2" s="107"/>
      <c r="D2" s="107"/>
      <c r="E2" s="107"/>
      <c r="F2" s="107">
        <v>68</v>
      </c>
      <c r="G2" s="107">
        <v>73</v>
      </c>
      <c r="H2" s="107">
        <v>61</v>
      </c>
      <c r="I2" s="107">
        <v>80</v>
      </c>
      <c r="J2" s="107">
        <v>64</v>
      </c>
      <c r="K2" s="107">
        <v>58</v>
      </c>
      <c r="L2" s="107">
        <v>57</v>
      </c>
      <c r="M2" s="107">
        <v>92</v>
      </c>
      <c r="N2" s="107">
        <f>SUM(B2:M2)</f>
        <v>553</v>
      </c>
    </row>
    <row r="3" spans="1:14" s="104" customFormat="1" ht="15.75" x14ac:dyDescent="0.25">
      <c r="A3" s="100">
        <v>2011</v>
      </c>
      <c r="B3" s="106">
        <v>77</v>
      </c>
      <c r="C3" s="107">
        <v>78</v>
      </c>
      <c r="D3" s="107">
        <v>112</v>
      </c>
      <c r="E3" s="107">
        <v>133</v>
      </c>
      <c r="F3" s="107">
        <v>115</v>
      </c>
      <c r="G3" s="107">
        <v>107</v>
      </c>
      <c r="H3" s="107">
        <v>88</v>
      </c>
      <c r="I3" s="107">
        <v>88</v>
      </c>
      <c r="J3" s="107">
        <v>101</v>
      </c>
      <c r="K3" s="107">
        <v>106</v>
      </c>
      <c r="L3" s="107">
        <v>95</v>
      </c>
      <c r="M3" s="107">
        <v>74</v>
      </c>
      <c r="N3" s="107">
        <f>SUM(B3:M3)</f>
        <v>1174</v>
      </c>
    </row>
    <row r="4" spans="1:14" s="104" customFormat="1" ht="18" customHeight="1" x14ac:dyDescent="0.25">
      <c r="A4" s="100">
        <v>2012</v>
      </c>
      <c r="B4" s="171">
        <v>131</v>
      </c>
      <c r="C4" s="171">
        <v>94</v>
      </c>
      <c r="D4" s="171">
        <v>110</v>
      </c>
      <c r="E4" s="171">
        <v>123</v>
      </c>
      <c r="F4" s="171">
        <v>101</v>
      </c>
      <c r="G4" s="171">
        <v>133</v>
      </c>
      <c r="H4" s="171">
        <v>91</v>
      </c>
      <c r="I4" s="171">
        <v>161</v>
      </c>
      <c r="J4" s="171">
        <v>114</v>
      </c>
      <c r="K4" s="171">
        <v>116</v>
      </c>
      <c r="L4" s="171">
        <v>103</v>
      </c>
      <c r="M4" s="171">
        <v>69</v>
      </c>
      <c r="N4" s="172">
        <f>SUM(B4:M4)</f>
        <v>1346</v>
      </c>
    </row>
    <row r="5" spans="1:14" s="104" customFormat="1" ht="15.75" x14ac:dyDescent="0.25">
      <c r="A5" s="100">
        <v>2013</v>
      </c>
      <c r="B5" s="171">
        <v>95</v>
      </c>
      <c r="C5" s="171">
        <v>110</v>
      </c>
      <c r="D5" s="171">
        <v>97</v>
      </c>
      <c r="E5" s="171">
        <v>121</v>
      </c>
      <c r="F5" s="171"/>
      <c r="G5" s="171"/>
      <c r="H5" s="171"/>
      <c r="I5" s="171"/>
      <c r="J5" s="171"/>
      <c r="K5" s="171"/>
      <c r="L5" s="171"/>
      <c r="M5" s="171"/>
      <c r="N5" s="172">
        <f>SUM(B5:M5)</f>
        <v>423</v>
      </c>
    </row>
    <row r="6" spans="1:14" s="104" customFormat="1" ht="15" x14ac:dyDescent="0.2">
      <c r="A6" s="97"/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</row>
  </sheetData>
  <phoneticPr fontId="0" type="noConversion"/>
  <pageMargins left="0.75" right="0.75" top="1" bottom="1" header="0.5" footer="0.5"/>
  <pageSetup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N5"/>
  <sheetViews>
    <sheetView workbookViewId="0">
      <selection activeCell="E5" sqref="E5"/>
    </sheetView>
  </sheetViews>
  <sheetFormatPr defaultRowHeight="12.75" x14ac:dyDescent="0.2"/>
  <cols>
    <col min="1" max="1" width="6.7109375" style="108" customWidth="1"/>
    <col min="2" max="13" width="8.7109375" style="109" customWidth="1"/>
    <col min="14" max="14" width="9.28515625" style="109" customWidth="1"/>
  </cols>
  <sheetData>
    <row r="1" spans="1:14" ht="16.5" thickBot="1" x14ac:dyDescent="0.3">
      <c r="A1" s="173"/>
      <c r="B1" s="110" t="s">
        <v>4</v>
      </c>
      <c r="C1" s="111" t="s">
        <v>45</v>
      </c>
      <c r="D1" s="111" t="s">
        <v>6</v>
      </c>
      <c r="E1" s="111" t="s">
        <v>7</v>
      </c>
      <c r="F1" s="111" t="s">
        <v>8</v>
      </c>
      <c r="G1" s="111" t="s">
        <v>9</v>
      </c>
      <c r="H1" s="111" t="s">
        <v>10</v>
      </c>
      <c r="I1" s="111" t="s">
        <v>11</v>
      </c>
      <c r="J1" s="111" t="s">
        <v>47</v>
      </c>
      <c r="K1" s="111" t="s">
        <v>13</v>
      </c>
      <c r="L1" s="111" t="s">
        <v>14</v>
      </c>
      <c r="M1" s="111" t="s">
        <v>15</v>
      </c>
      <c r="N1" s="112" t="s">
        <v>16</v>
      </c>
    </row>
    <row r="2" spans="1:14" ht="15.75" x14ac:dyDescent="0.25">
      <c r="A2" s="173">
        <v>2010</v>
      </c>
      <c r="B2" s="113"/>
      <c r="C2" s="114"/>
      <c r="D2" s="114"/>
      <c r="E2" s="114"/>
      <c r="F2" s="114">
        <v>85</v>
      </c>
      <c r="G2" s="114">
        <v>81</v>
      </c>
      <c r="H2" s="114">
        <v>75</v>
      </c>
      <c r="I2" s="114">
        <v>77</v>
      </c>
      <c r="J2" s="114">
        <v>94</v>
      </c>
      <c r="K2" s="114">
        <v>78</v>
      </c>
      <c r="L2" s="114">
        <v>59</v>
      </c>
      <c r="M2" s="114">
        <v>85</v>
      </c>
      <c r="N2" s="114">
        <f>SUM(B2:M2)</f>
        <v>634</v>
      </c>
    </row>
    <row r="3" spans="1:14" ht="15.75" x14ac:dyDescent="0.25">
      <c r="A3" s="173">
        <v>2011</v>
      </c>
      <c r="B3" s="113">
        <v>84</v>
      </c>
      <c r="C3" s="114">
        <v>89</v>
      </c>
      <c r="D3" s="114">
        <v>86</v>
      </c>
      <c r="E3" s="114">
        <v>76</v>
      </c>
      <c r="F3" s="114">
        <v>91</v>
      </c>
      <c r="G3" s="114">
        <v>68</v>
      </c>
      <c r="H3" s="114">
        <v>74</v>
      </c>
      <c r="I3" s="114">
        <v>68</v>
      </c>
      <c r="J3" s="114">
        <v>66</v>
      </c>
      <c r="K3" s="114">
        <v>59</v>
      </c>
      <c r="L3" s="114">
        <v>50</v>
      </c>
      <c r="M3" s="114">
        <v>76</v>
      </c>
      <c r="N3" s="114">
        <f>SUM(B3:M3)</f>
        <v>887</v>
      </c>
    </row>
    <row r="4" spans="1:14" ht="18.75" customHeight="1" x14ac:dyDescent="0.25">
      <c r="A4" s="173">
        <v>2012</v>
      </c>
      <c r="B4" s="113">
        <v>60</v>
      </c>
      <c r="C4" s="114">
        <v>61</v>
      </c>
      <c r="D4" s="114">
        <v>79</v>
      </c>
      <c r="E4" s="114">
        <v>65</v>
      </c>
      <c r="F4" s="114">
        <v>64</v>
      </c>
      <c r="G4" s="114">
        <v>75</v>
      </c>
      <c r="H4" s="114">
        <v>69</v>
      </c>
      <c r="I4" s="114">
        <v>59</v>
      </c>
      <c r="J4" s="114">
        <v>62</v>
      </c>
      <c r="K4" s="114">
        <v>70</v>
      </c>
      <c r="L4" s="114">
        <v>68</v>
      </c>
      <c r="M4" s="114">
        <v>77</v>
      </c>
      <c r="N4" s="114">
        <f>SUM(B4:M4)</f>
        <v>809</v>
      </c>
    </row>
    <row r="5" spans="1:14" ht="15.75" x14ac:dyDescent="0.25">
      <c r="A5" s="173">
        <v>2013</v>
      </c>
      <c r="B5" s="113">
        <v>58</v>
      </c>
      <c r="C5" s="114">
        <v>63</v>
      </c>
      <c r="D5" s="114">
        <v>74</v>
      </c>
      <c r="E5" s="114">
        <v>86</v>
      </c>
      <c r="F5" s="114"/>
      <c r="G5" s="114"/>
      <c r="H5" s="114"/>
      <c r="I5" s="114"/>
      <c r="J5" s="114"/>
      <c r="K5" s="114"/>
      <c r="L5" s="114"/>
      <c r="M5" s="114"/>
      <c r="N5" s="114">
        <f>SUM(B5:M5)</f>
        <v>281</v>
      </c>
    </row>
  </sheetData>
  <phoneticPr fontId="0" type="noConversion"/>
  <pageMargins left="0.75" right="0.75" top="1" bottom="1" header="0.5" footer="0.5"/>
  <pageSetup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N5"/>
  <sheetViews>
    <sheetView tabSelected="1" workbookViewId="0">
      <selection activeCell="N4" sqref="N4:N5"/>
    </sheetView>
  </sheetViews>
  <sheetFormatPr defaultRowHeight="12.75" x14ac:dyDescent="0.2"/>
  <cols>
    <col min="2" max="12" width="9.28515625" style="109" customWidth="1"/>
    <col min="13" max="13" width="10.28515625" style="109" customWidth="1"/>
    <col min="14" max="14" width="9.28515625" style="109" customWidth="1"/>
  </cols>
  <sheetData>
    <row r="1" spans="1:14" x14ac:dyDescent="0.2">
      <c r="A1" s="162" t="s">
        <v>44</v>
      </c>
      <c r="B1" s="164" t="s">
        <v>4</v>
      </c>
      <c r="C1" s="164" t="s">
        <v>45</v>
      </c>
      <c r="D1" s="164" t="s">
        <v>6</v>
      </c>
      <c r="E1" s="164" t="s">
        <v>7</v>
      </c>
      <c r="F1" s="164" t="s">
        <v>8</v>
      </c>
      <c r="G1" s="164" t="s">
        <v>9</v>
      </c>
      <c r="H1" s="164" t="s">
        <v>10</v>
      </c>
      <c r="I1" s="164" t="s">
        <v>11</v>
      </c>
      <c r="J1" s="164" t="s">
        <v>47</v>
      </c>
      <c r="K1" s="164" t="s">
        <v>13</v>
      </c>
      <c r="L1" s="164" t="s">
        <v>14</v>
      </c>
      <c r="M1" s="164" t="s">
        <v>15</v>
      </c>
      <c r="N1" s="164" t="s">
        <v>16</v>
      </c>
    </row>
    <row r="2" spans="1:14" x14ac:dyDescent="0.2">
      <c r="A2" s="163">
        <v>2010</v>
      </c>
      <c r="B2" s="161"/>
      <c r="C2" s="160"/>
      <c r="D2" s="160"/>
      <c r="E2" s="160"/>
      <c r="F2" s="165">
        <v>227643</v>
      </c>
      <c r="G2" s="165">
        <v>236809</v>
      </c>
      <c r="H2" s="165">
        <v>233888</v>
      </c>
      <c r="I2" s="165">
        <v>251826</v>
      </c>
      <c r="J2" s="165">
        <v>286999</v>
      </c>
      <c r="K2" s="165">
        <v>188728</v>
      </c>
      <c r="L2" s="165">
        <v>196061</v>
      </c>
      <c r="M2" s="165">
        <v>227643</v>
      </c>
      <c r="N2" s="165">
        <f>SUM(F2:M2)/8</f>
        <v>231199.625</v>
      </c>
    </row>
    <row r="3" spans="1:14" x14ac:dyDescent="0.2">
      <c r="A3" s="163">
        <v>2011</v>
      </c>
      <c r="B3" s="166">
        <v>195986</v>
      </c>
      <c r="C3" s="165">
        <v>288166</v>
      </c>
      <c r="D3" s="165">
        <v>182800</v>
      </c>
      <c r="E3" s="165">
        <v>272271</v>
      </c>
      <c r="F3" s="165">
        <v>267433</v>
      </c>
      <c r="G3" s="165">
        <v>317238</v>
      </c>
      <c r="H3" s="165">
        <v>217574</v>
      </c>
      <c r="I3" s="165">
        <v>238767</v>
      </c>
      <c r="J3" s="165">
        <v>310217</v>
      </c>
      <c r="K3" s="165">
        <v>220629</v>
      </c>
      <c r="L3" s="165">
        <v>224949</v>
      </c>
      <c r="M3" s="169">
        <v>241897</v>
      </c>
      <c r="N3" s="165">
        <f>SUM(B3:M3)/11</f>
        <v>270720.63636363635</v>
      </c>
    </row>
    <row r="4" spans="1:14" x14ac:dyDescent="0.2">
      <c r="A4" s="163">
        <v>2012</v>
      </c>
      <c r="B4" s="166">
        <v>258774</v>
      </c>
      <c r="C4" s="165">
        <v>391169</v>
      </c>
      <c r="D4" s="165">
        <v>193614</v>
      </c>
      <c r="E4" s="165">
        <v>210459</v>
      </c>
      <c r="F4" s="165">
        <v>311015</v>
      </c>
      <c r="G4" s="165">
        <v>351301</v>
      </c>
      <c r="H4" s="165">
        <v>306420</v>
      </c>
      <c r="I4" s="165">
        <v>272687</v>
      </c>
      <c r="J4" s="165">
        <v>267639</v>
      </c>
      <c r="K4" s="165">
        <v>275730</v>
      </c>
      <c r="L4" s="165">
        <v>327173</v>
      </c>
      <c r="M4" s="169">
        <v>277945</v>
      </c>
      <c r="N4" s="165">
        <f>SUM(B4:M4)/11</f>
        <v>313084.18181818182</v>
      </c>
    </row>
    <row r="5" spans="1:14" x14ac:dyDescent="0.2">
      <c r="A5" s="163">
        <v>2013</v>
      </c>
      <c r="B5" s="166">
        <v>430943</v>
      </c>
      <c r="C5" s="165">
        <v>456388</v>
      </c>
      <c r="D5" s="165">
        <v>452770</v>
      </c>
      <c r="E5" s="165">
        <v>465425</v>
      </c>
      <c r="F5" s="165"/>
      <c r="G5" s="165"/>
      <c r="H5" s="165"/>
      <c r="I5" s="165"/>
      <c r="J5" s="165"/>
      <c r="K5" s="165"/>
      <c r="L5" s="165"/>
      <c r="M5" s="169"/>
      <c r="N5" s="165">
        <f>SUM(B5:M5)/4</f>
        <v>451381.5</v>
      </c>
    </row>
  </sheetData>
  <phoneticPr fontId="0" type="noConversion"/>
  <pageMargins left="0.75" right="0.75" top="1" bottom="1" header="0.5" footer="0.5"/>
  <pageSetup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B1:O5"/>
  <sheetViews>
    <sheetView topLeftCell="B1" workbookViewId="0">
      <selection activeCell="F5" sqref="F5"/>
    </sheetView>
  </sheetViews>
  <sheetFormatPr defaultRowHeight="12.75" x14ac:dyDescent="0.2"/>
  <cols>
    <col min="3" max="14" width="9.28515625" bestFit="1" customWidth="1"/>
    <col min="15" max="15" width="13.140625" customWidth="1"/>
  </cols>
  <sheetData>
    <row r="1" spans="2:15" x14ac:dyDescent="0.2">
      <c r="B1" s="162" t="s">
        <v>44</v>
      </c>
      <c r="C1" s="164" t="s">
        <v>4</v>
      </c>
      <c r="D1" s="164" t="s">
        <v>45</v>
      </c>
      <c r="E1" s="164" t="s">
        <v>6</v>
      </c>
      <c r="F1" s="164" t="s">
        <v>7</v>
      </c>
      <c r="G1" s="164" t="s">
        <v>8</v>
      </c>
      <c r="H1" s="164" t="s">
        <v>9</v>
      </c>
      <c r="I1" s="164" t="s">
        <v>10</v>
      </c>
      <c r="J1" s="164" t="s">
        <v>11</v>
      </c>
      <c r="K1" s="164" t="s">
        <v>47</v>
      </c>
      <c r="L1" s="164" t="s">
        <v>13</v>
      </c>
      <c r="M1" s="164" t="s">
        <v>14</v>
      </c>
      <c r="N1" s="164" t="s">
        <v>15</v>
      </c>
      <c r="O1" s="164" t="s">
        <v>16</v>
      </c>
    </row>
    <row r="2" spans="2:15" x14ac:dyDescent="0.2">
      <c r="B2" s="163">
        <v>2010</v>
      </c>
      <c r="C2" s="161"/>
      <c r="D2" s="160"/>
      <c r="E2" s="160"/>
      <c r="F2" s="160"/>
      <c r="G2" s="167">
        <v>175000</v>
      </c>
      <c r="H2" s="165">
        <v>157000</v>
      </c>
      <c r="I2" s="165">
        <v>155000</v>
      </c>
      <c r="J2" s="165">
        <v>155000</v>
      </c>
      <c r="K2" s="165">
        <v>171825</v>
      </c>
      <c r="L2" s="165">
        <v>170000</v>
      </c>
      <c r="M2" s="165">
        <v>160000</v>
      </c>
      <c r="N2" s="165">
        <v>175000</v>
      </c>
      <c r="O2" s="174">
        <f>SUM(G2:N2)/12</f>
        <v>109902.08333333333</v>
      </c>
    </row>
    <row r="3" spans="2:15" x14ac:dyDescent="0.2">
      <c r="B3" s="163">
        <v>2011</v>
      </c>
      <c r="C3" s="166">
        <v>163750</v>
      </c>
      <c r="D3" s="165">
        <v>190000</v>
      </c>
      <c r="E3" s="165">
        <v>159200</v>
      </c>
      <c r="F3" s="165">
        <v>180000</v>
      </c>
      <c r="G3" s="165">
        <v>191000</v>
      </c>
      <c r="H3" s="165">
        <v>187000</v>
      </c>
      <c r="I3" s="165">
        <v>170000</v>
      </c>
      <c r="J3" s="165">
        <v>194000</v>
      </c>
      <c r="K3" s="165">
        <v>172500</v>
      </c>
      <c r="L3" s="165">
        <v>175000</v>
      </c>
      <c r="M3" s="165">
        <v>171250</v>
      </c>
      <c r="N3" s="169">
        <v>181000</v>
      </c>
      <c r="O3" s="175">
        <f>SUM(C3:N3)/12</f>
        <v>177891.66666666666</v>
      </c>
    </row>
    <row r="4" spans="2:15" x14ac:dyDescent="0.2">
      <c r="B4" s="163">
        <v>2012</v>
      </c>
      <c r="C4" s="166">
        <v>174500</v>
      </c>
      <c r="D4" s="165">
        <v>253194</v>
      </c>
      <c r="E4" s="165">
        <v>155000</v>
      </c>
      <c r="F4" s="165">
        <v>190000</v>
      </c>
      <c r="G4" s="165">
        <v>227500</v>
      </c>
      <c r="H4" s="165">
        <v>235000</v>
      </c>
      <c r="I4" s="165">
        <v>222888</v>
      </c>
      <c r="J4" s="165">
        <v>215000</v>
      </c>
      <c r="K4" s="165">
        <v>228500</v>
      </c>
      <c r="L4" s="165">
        <v>250000</v>
      </c>
      <c r="M4" s="165">
        <v>231000</v>
      </c>
      <c r="N4" s="169">
        <v>232000</v>
      </c>
      <c r="O4" s="165">
        <f>SUM(C4:N4)/7</f>
        <v>373511.71428571426</v>
      </c>
    </row>
    <row r="5" spans="2:15" x14ac:dyDescent="0.2">
      <c r="B5" s="163">
        <v>2013</v>
      </c>
      <c r="C5" s="166">
        <v>264500</v>
      </c>
      <c r="D5" s="165">
        <v>292000</v>
      </c>
      <c r="E5" s="165">
        <v>331000</v>
      </c>
      <c r="F5" s="165">
        <v>227500</v>
      </c>
      <c r="G5" s="165"/>
      <c r="H5" s="165"/>
      <c r="I5" s="165"/>
      <c r="J5" s="165"/>
      <c r="K5" s="165"/>
      <c r="L5" s="165"/>
      <c r="M5" s="165"/>
      <c r="N5" s="169"/>
      <c r="O5" s="165">
        <f>SUM(C5:N5)/7</f>
        <v>159285.71428571429</v>
      </c>
    </row>
  </sheetData>
  <phoneticPr fontId="0" type="noConversion"/>
  <pageMargins left="0.75" right="0.75" top="1" bottom="1" header="0.5" footer="0.5"/>
  <pageSetup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</vt:i4>
      </vt:variant>
    </vt:vector>
  </HeadingPairs>
  <TitlesOfParts>
    <vt:vector size="19" baseType="lpstr">
      <vt:lpstr>listed vs. sold</vt:lpstr>
      <vt:lpstr>Single Family Listed</vt:lpstr>
      <vt:lpstr>Condo Listed</vt:lpstr>
      <vt:lpstr>Single Family Sold</vt:lpstr>
      <vt:lpstr>Condo Sold</vt:lpstr>
      <vt:lpstr>Sales</vt:lpstr>
      <vt:lpstr>Listings</vt:lpstr>
      <vt:lpstr>Average Price</vt:lpstr>
      <vt:lpstr>Median Price</vt:lpstr>
      <vt:lpstr>Listed vs. Leased</vt:lpstr>
      <vt:lpstr>Rental Listed</vt:lpstr>
      <vt:lpstr>Rental Leased</vt:lpstr>
      <vt:lpstr>RNT Ave Med Price</vt:lpstr>
      <vt:lpstr>Vert List vs. Sold</vt:lpstr>
      <vt:lpstr>Vert Listed</vt:lpstr>
      <vt:lpstr>Vert Sold</vt:lpstr>
      <vt:lpstr>Vert Ave Price</vt:lpstr>
      <vt:lpstr>Vert Med Price</vt:lpstr>
      <vt:lpstr>'Single Family Sold'!Print_Area</vt:lpstr>
    </vt:vector>
  </TitlesOfParts>
  <Company>GLVAR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betty bennett</dc:creator>
  <cp:lastModifiedBy>Anthony</cp:lastModifiedBy>
  <cp:lastPrinted>2013-03-07T20:06:02Z</cp:lastPrinted>
  <dcterms:created xsi:type="dcterms:W3CDTF">2000-04-14T18:48:20Z</dcterms:created>
  <dcterms:modified xsi:type="dcterms:W3CDTF">2013-07-12T18:23:46Z</dcterms:modified>
</cp:coreProperties>
</file>